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4.xml" ContentType="application/vnd.openxmlformats-officedocument.drawing+xml"/>
  <Override PartName="/xl/charts/chart7.xml" ContentType="application/vnd.openxmlformats-officedocument.drawingml.chart+xml"/>
  <Override PartName="/xl/charts/style1.xml" ContentType="application/vnd.ms-office.chartstyle+xml"/>
  <Override PartName="/xl/charts/colors1.xml" ContentType="application/vnd.ms-office.chartcolorstyle+xml"/>
  <Override PartName="/xl/charts/chart8.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9.xml" ContentType="application/vnd.openxmlformats-officedocument.drawingml.chart+xml"/>
  <Override PartName="/xl/charts/style3.xml" ContentType="application/vnd.ms-office.chartstyle+xml"/>
  <Override PartName="/xl/charts/colors3.xml" ContentType="application/vnd.ms-office.chartcolorstyle+xml"/>
  <Override PartName="/xl/charts/chart10.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11.xml" ContentType="application/vnd.openxmlformats-officedocument.drawingml.chart+xml"/>
  <Override PartName="/xl/charts/style5.xml" ContentType="application/vnd.ms-office.chartstyle+xml"/>
  <Override PartName="/xl/charts/colors5.xml" ContentType="application/vnd.ms-office.chartcolorstyle+xml"/>
  <Override PartName="/xl/charts/chart12.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13.xml" ContentType="application/vnd.openxmlformats-officedocument.drawingml.chart+xml"/>
  <Override PartName="/xl/charts/style7.xml" ContentType="application/vnd.ms-office.chartstyle+xml"/>
  <Override PartName="/xl/charts/colors7.xml" ContentType="application/vnd.ms-office.chartcolorstyle+xml"/>
  <Override PartName="/xl/charts/chart14.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xml"/>
  <Override PartName="/xl/charts/chart15.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xml"/>
  <Override PartName="/xl/charts/chart1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xml"/>
  <Override PartName="/xl/charts/chart17.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xml"/>
  <Override PartName="/xl/charts/chart18.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xml"/>
  <Override PartName="/xl/charts/chart19.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xml"/>
  <Override PartName="/xl/charts/chart20.xml" ContentType="application/vnd.openxmlformats-officedocument.drawingml.chart+xml"/>
  <Override PartName="/xl/charts/style14.xml" ContentType="application/vnd.ms-office.chartstyle+xml"/>
  <Override PartName="/xl/charts/colors14.xml" ContentType="application/vnd.ms-office.chartcolorstyle+xml"/>
  <Override PartName="/xl/charts/chart21.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4.xml" ContentType="application/vnd.openxmlformats-officedocument.drawing+xml"/>
  <Override PartName="/xl/charts/chart22.xml" ContentType="application/vnd.openxmlformats-officedocument.drawingml.chart+xml"/>
  <Override PartName="/xl/charts/style16.xml" ContentType="application/vnd.ms-office.chartstyle+xml"/>
  <Override PartName="/xl/charts/colors16.xml" ContentType="application/vnd.ms-office.chartcolorstyle+xml"/>
  <Override PartName="/xl/charts/chart23.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15.xml" ContentType="application/vnd.openxmlformats-officedocument.drawing+xml"/>
  <Override PartName="/xl/charts/chart24.xml" ContentType="application/vnd.openxmlformats-officedocument.drawingml.chart+xml"/>
  <Override PartName="/xl/charts/style18.xml" ContentType="application/vnd.ms-office.chartstyle+xml"/>
  <Override PartName="/xl/charts/colors18.xml" ContentType="application/vnd.ms-office.chartcolorstyle+xml"/>
  <Override PartName="/xl/charts/chart25.xml" ContentType="application/vnd.openxmlformats-officedocument.drawingml.chart+xml"/>
  <Override PartName="/xl/charts/style19.xml" ContentType="application/vnd.ms-office.chartstyle+xml"/>
  <Override PartName="/xl/charts/colors19.xml" ContentType="application/vnd.ms-office.chartcolorstyle+xml"/>
  <Override PartName="/xl/drawings/drawing16.xml" ContentType="application/vnd.openxmlformats-officedocument.drawing+xml"/>
  <Override PartName="/xl/charts/chart26.xml" ContentType="application/vnd.openxmlformats-officedocument.drawingml.chart+xml"/>
  <Override PartName="/xl/charts/style20.xml" ContentType="application/vnd.ms-office.chartstyle+xml"/>
  <Override PartName="/xl/charts/colors20.xml" ContentType="application/vnd.ms-office.chartcolorstyle+xml"/>
  <Override PartName="/xl/drawings/drawing17.xml" ContentType="application/vnd.openxmlformats-officedocument.drawing+xml"/>
  <Override PartName="/xl/charts/chart27.xml" ContentType="application/vnd.openxmlformats-officedocument.drawingml.chart+xml"/>
  <Override PartName="/xl/charts/style21.xml" ContentType="application/vnd.ms-office.chartstyle+xml"/>
  <Override PartName="/xl/charts/colors21.xml" ContentType="application/vnd.ms-office.chartcolorstyle+xml"/>
  <Override PartName="/xl/drawings/drawing18.xml" ContentType="application/vnd.openxmlformats-officedocument.drawing+xml"/>
  <Override PartName="/xl/charts/chart28.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19.xml" ContentType="application/vnd.openxmlformats-officedocument.drawing+xml"/>
  <Override PartName="/xl/charts/chart29.xml" ContentType="application/vnd.openxmlformats-officedocument.drawingml.chart+xml"/>
  <Override PartName="/xl/charts/style23.xml" ContentType="application/vnd.ms-office.chartstyle+xml"/>
  <Override PartName="/xl/charts/colors23.xml" ContentType="application/vnd.ms-office.chartcolorstyle+xml"/>
  <Override PartName="/xl/charts/chart30.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20.xml" ContentType="application/vnd.openxmlformats-officedocument.drawing+xml"/>
  <Override PartName="/xl/charts/chart31.xml" ContentType="application/vnd.openxmlformats-officedocument.drawingml.chart+xml"/>
  <Override PartName="/xl/charts/style25.xml" ContentType="application/vnd.ms-office.chartstyle+xml"/>
  <Override PartName="/xl/charts/colors25.xml" ContentType="application/vnd.ms-office.chartcolorstyle+xml"/>
  <Override PartName="/xl/charts/chart32.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21.xml" ContentType="application/vnd.openxmlformats-officedocument.drawing+xml"/>
  <Override PartName="/xl/charts/chart33.xml" ContentType="application/vnd.openxmlformats-officedocument.drawingml.chart+xml"/>
  <Override PartName="/xl/charts/style27.xml" ContentType="application/vnd.ms-office.chartstyle+xml"/>
  <Override PartName="/xl/charts/colors27.xml" ContentType="application/vnd.ms-office.chartcolorstyle+xml"/>
  <Override PartName="/xl/charts/chart34.xml" ContentType="application/vnd.openxmlformats-officedocument.drawingml.chart+xml"/>
  <Override PartName="/xl/charts/style28.xml" ContentType="application/vnd.ms-office.chartstyle+xml"/>
  <Override PartName="/xl/charts/colors28.xml" ContentType="application/vnd.ms-office.chartcolorstyle+xml"/>
  <Override PartName="/xl/drawings/drawing22.xml" ContentType="application/vnd.openxmlformats-officedocument.drawing+xml"/>
  <Override PartName="/xl/charts/chart35.xml" ContentType="application/vnd.openxmlformats-officedocument.drawingml.chart+xml"/>
  <Override PartName="/xl/charts/style29.xml" ContentType="application/vnd.ms-office.chartstyle+xml"/>
  <Override PartName="/xl/charts/colors29.xml" ContentType="application/vnd.ms-office.chartcolorstyle+xml"/>
  <Override PartName="/xl/charts/chart36.xml" ContentType="application/vnd.openxmlformats-officedocument.drawingml.chart+xml"/>
  <Override PartName="/xl/charts/style30.xml" ContentType="application/vnd.ms-office.chartstyle+xml"/>
  <Override PartName="/xl/charts/colors30.xml" ContentType="application/vnd.ms-office.chartcolorstyle+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charts/chart37.xml" ContentType="application/vnd.openxmlformats-officedocument.drawingml.chart+xml"/>
  <Override PartName="/xl/charts/style31.xml" ContentType="application/vnd.ms-office.chartstyle+xml"/>
  <Override PartName="/xl/charts/colors31.xml" ContentType="application/vnd.ms-office.chartcolorstyle+xml"/>
  <Override PartName="/xl/charts/chart38.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26.xml" ContentType="application/vnd.openxmlformats-officedocument.drawing+xml"/>
  <Override PartName="/xl/charts/chart39.xml" ContentType="application/vnd.openxmlformats-officedocument.drawingml.chart+xml"/>
  <Override PartName="/xl/charts/style33.xml" ContentType="application/vnd.ms-office.chartstyle+xml"/>
  <Override PartName="/xl/charts/colors33.xml" ContentType="application/vnd.ms-office.chartcolorstyle+xml"/>
  <Override PartName="/xl/charts/chart40.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27.xml" ContentType="application/vnd.openxmlformats-officedocument.drawing+xml"/>
  <Override PartName="/xl/charts/chart41.xml" ContentType="application/vnd.openxmlformats-officedocument.drawingml.chart+xml"/>
  <Override PartName="/xl/charts/style35.xml" ContentType="application/vnd.ms-office.chartstyle+xml"/>
  <Override PartName="/xl/charts/colors35.xml" ContentType="application/vnd.ms-office.chartcolorstyle+xml"/>
  <Override PartName="/xl/charts/chart42.xml" ContentType="application/vnd.openxmlformats-officedocument.drawingml.chart+xml"/>
  <Override PartName="/xl/charts/style36.xml" ContentType="application/vnd.ms-office.chartstyle+xml"/>
  <Override PartName="/xl/charts/colors36.xml" ContentType="application/vnd.ms-office.chartcolorstyle+xml"/>
  <Override PartName="/xl/drawings/drawing28.xml" ContentType="application/vnd.openxmlformats-officedocument.drawing+xml"/>
  <Override PartName="/xl/charts/chart43.xml" ContentType="application/vnd.openxmlformats-officedocument.drawingml.chart+xml"/>
  <Override PartName="/xl/charts/style37.xml" ContentType="application/vnd.ms-office.chartstyle+xml"/>
  <Override PartName="/xl/charts/colors37.xml" ContentType="application/vnd.ms-office.chartcolorstyle+xml"/>
  <Override PartName="/xl/charts/chart44.xml" ContentType="application/vnd.openxmlformats-officedocument.drawingml.chart+xml"/>
  <Override PartName="/xl/charts/style38.xml" ContentType="application/vnd.ms-office.chartstyle+xml"/>
  <Override PartName="/xl/charts/colors38.xml" ContentType="application/vnd.ms-office.chartcolorstyle+xml"/>
  <Override PartName="/xl/drawings/drawing29.xml" ContentType="application/vnd.openxmlformats-officedocument.drawing+xml"/>
  <Override PartName="/xl/charts/chart45.xml" ContentType="application/vnd.openxmlformats-officedocument.drawingml.chart+xml"/>
  <Override PartName="/xl/charts/style39.xml" ContentType="application/vnd.ms-office.chartstyle+xml"/>
  <Override PartName="/xl/charts/colors39.xml" ContentType="application/vnd.ms-office.chartcolorstyle+xml"/>
  <Override PartName="/xl/charts/chart46.xml" ContentType="application/vnd.openxmlformats-officedocument.drawingml.chart+xml"/>
  <Override PartName="/xl/charts/style40.xml" ContentType="application/vnd.ms-office.chartstyle+xml"/>
  <Override PartName="/xl/charts/colors40.xml" ContentType="application/vnd.ms-office.chartcolorstyle+xml"/>
  <Override PartName="/xl/drawings/drawing3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K:\00 CRISIS\Año 2025\Efecto crisis 2º trim Año 2025\"/>
    </mc:Choice>
  </mc:AlternateContent>
  <xr:revisionPtr revIDLastSave="0" documentId="13_ncr:1_{C13FEC3E-08BF-4B42-9492-81A790F0D057}" xr6:coauthVersionLast="47" xr6:coauthVersionMax="47" xr10:uidLastSave="{00000000-0000-0000-0000-000000000000}"/>
  <bookViews>
    <workbookView xWindow="-120" yWindow="-120" windowWidth="29040" windowHeight="15720" tabRatio="721" xr2:uid="{00000000-000D-0000-FFFF-FFFF00000000}"/>
  </bookViews>
  <sheets>
    <sheet name="Introducción" sheetId="13" r:id="rId1"/>
    <sheet name="Resumen" sheetId="1" r:id="rId2"/>
    <sheet name="Definiciones y conceptos" sheetId="22" r:id="rId3"/>
    <sheet name="Concursos TSJ pers. jurid. " sheetId="2" r:id="rId4"/>
    <sheet name="Concursos TSJ pers. nat.empres" sheetId="61" r:id="rId5"/>
    <sheet name="Concursos TSJ pers. nat.no emp " sheetId="45" r:id="rId6"/>
    <sheet name="Total concursos TSJ" sheetId="48" r:id="rId7"/>
    <sheet name="Concursos declarados TSJ" sheetId="68" r:id="rId8"/>
    <sheet name="Concursos Convenio TSJ" sheetId="69" r:id="rId9"/>
    <sheet name="Concursos Liquidación TSJ" sheetId="70" r:id="rId10"/>
    <sheet name="E.R.E's TSJ" sheetId="71" r:id="rId11"/>
    <sheet name="Concurs.sin masa declarados TSJ" sheetId="72" r:id="rId12"/>
    <sheet name="PEM TSJ persona jurídica" sheetId="73" r:id="rId13"/>
    <sheet name="PEM TSJ  pers nat" sheetId="81" r:id="rId14"/>
    <sheet name="PEM presentados TSJ total" sheetId="74" r:id="rId15"/>
    <sheet name="PEM aperturados TSJ" sheetId="75" r:id="rId16"/>
    <sheet name="PEM de continuación TSJ" sheetId="77" r:id="rId17"/>
    <sheet name="PEM de liquidación TSJ" sheetId="78" r:id="rId18"/>
    <sheet name="Despidos presentados TSJ" sheetId="5" r:id="rId19"/>
    <sheet name="Recl. cantidad TSJ" sheetId="6" r:id="rId20"/>
    <sheet name="Ej. Hipot. presentados TSJ " sheetId="15" r:id="rId21"/>
    <sheet name="Monitorios presentados TSJ  " sheetId="20" r:id="rId22"/>
    <sheet name="Lanzamientos SC recibidos TSJ" sheetId="17" r:id="rId23"/>
    <sheet name="Lanzamientos con Cump ptivo TSJ" sheetId="31" r:id="rId24"/>
    <sheet name="Lanzamientos practic. total TSJ" sheetId="36" r:id="rId25"/>
    <sheet name="Lanzamientos E.hipotecaria TSJ" sheetId="44" r:id="rId26"/>
    <sheet name="Lanzamientos L.A.U  TSJ" sheetId="43" r:id="rId27"/>
    <sheet name="Lanzamientos. Otros TSJ" sheetId="42" r:id="rId28"/>
    <sheet name="Verb. pos. ocupas" sheetId="47" r:id="rId29"/>
    <sheet name="Provincias" sheetId="49" r:id="rId30"/>
  </sheets>
  <externalReferences>
    <externalReference r:id="rId31"/>
    <externalReference r:id="rId32"/>
  </externalReferences>
  <definedNames>
    <definedName name="_xlnm.Print_Area" localSheetId="3">'Concursos TSJ pers. jurid. '!$A$1:$E$46</definedName>
    <definedName name="_xlnm.Print_Area" localSheetId="18">'Despidos presentados TSJ'!$A$1:$M$47</definedName>
    <definedName name="_xlnm.Print_Area" localSheetId="20">'Ej. Hipot. presentados TSJ '!$A$1:$O$46</definedName>
    <definedName name="_xlnm.Print_Area" localSheetId="0">Introducción!$A$1:$K$27</definedName>
    <definedName name="_xlnm.Print_Area" localSheetId="22">'Lanzamientos SC recibidos TSJ'!$A$1:$O$47</definedName>
    <definedName name="_xlnm.Print_Area" localSheetId="21">'Monitorios presentados TSJ  '!$A$1:$O$47</definedName>
    <definedName name="_xlnm.Print_Area" localSheetId="14">'PEM presentados TSJ total'!$A$1:$M$46</definedName>
    <definedName name="_xlnm.Print_Area" localSheetId="13">'PEM TSJ  pers nat'!$A$1:$M$23</definedName>
    <definedName name="_xlnm.Print_Area" localSheetId="19">'Recl. cantidad TSJ'!$A$1:$M$45</definedName>
    <definedName name="_xlnm.Print_Area" localSheetId="1">Resumen!$A$1:$L$365</definedName>
    <definedName name="Concursos_consecutivos_declarados_por_prov" localSheetId="11">[1]Introducción!#REF!</definedName>
    <definedName name="Concursos_consecutivos_declarados_por_prov">[2]Introducción!#REF!</definedName>
    <definedName name="Concursos_consecutivos_declarados_por_provincia" localSheetId="11">[1]Introducción!#REF!</definedName>
    <definedName name="Concursos_consecutivos_declarados_por_provincia">[2]Introducción!#REF!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56" i="1" l="1"/>
  <c r="K155" i="1"/>
  <c r="K154" i="1"/>
  <c r="K153" i="1"/>
  <c r="J156" i="1"/>
  <c r="J155" i="1"/>
  <c r="J154" i="1"/>
  <c r="J153" i="1"/>
  <c r="I156" i="1"/>
  <c r="H55" i="42"/>
  <c r="H56" i="42"/>
  <c r="H57" i="42"/>
  <c r="H58" i="42"/>
  <c r="H59" i="42"/>
  <c r="H60" i="42"/>
  <c r="H61" i="42"/>
  <c r="H62" i="42"/>
  <c r="H63" i="42"/>
  <c r="H64" i="42"/>
  <c r="H65" i="42"/>
  <c r="H66" i="42"/>
  <c r="H67" i="42"/>
  <c r="H68" i="42"/>
  <c r="H69" i="42"/>
  <c r="H70" i="42"/>
  <c r="H71" i="42"/>
  <c r="H54" i="42"/>
  <c r="H55" i="43"/>
  <c r="H56" i="43"/>
  <c r="H57" i="43"/>
  <c r="H58" i="43"/>
  <c r="H59" i="43"/>
  <c r="H60" i="43"/>
  <c r="H61" i="43"/>
  <c r="H62" i="43"/>
  <c r="H63" i="43"/>
  <c r="H64" i="43"/>
  <c r="H65" i="43"/>
  <c r="H66" i="43"/>
  <c r="H67" i="43"/>
  <c r="H68" i="43"/>
  <c r="H69" i="43"/>
  <c r="H70" i="43"/>
  <c r="H71" i="43"/>
  <c r="H54" i="43"/>
  <c r="H54" i="20"/>
  <c r="H55" i="20"/>
  <c r="H56" i="20"/>
  <c r="H57" i="20"/>
  <c r="H58" i="20"/>
  <c r="H59" i="20"/>
  <c r="H60" i="20"/>
  <c r="H61" i="20"/>
  <c r="H62" i="20"/>
  <c r="H63" i="20"/>
  <c r="H64" i="20"/>
  <c r="H65" i="20"/>
  <c r="H66" i="20"/>
  <c r="H67" i="20"/>
  <c r="H68" i="20"/>
  <c r="H69" i="20"/>
  <c r="H70" i="20"/>
  <c r="H53" i="20"/>
  <c r="D46" i="20"/>
  <c r="H53" i="47"/>
  <c r="H54" i="47"/>
  <c r="H55" i="47"/>
  <c r="H56" i="47"/>
  <c r="H57" i="47"/>
  <c r="H58" i="47"/>
  <c r="H59" i="47"/>
  <c r="H60" i="47"/>
  <c r="H61" i="47"/>
  <c r="H62" i="47"/>
  <c r="H63" i="47"/>
  <c r="H64" i="47"/>
  <c r="H65" i="47"/>
  <c r="H66" i="47"/>
  <c r="H67" i="47"/>
  <c r="H68" i="47"/>
  <c r="H69" i="47"/>
  <c r="H52" i="47"/>
  <c r="D29" i="47"/>
  <c r="D30" i="47"/>
  <c r="D31" i="47"/>
  <c r="D32" i="47"/>
  <c r="D33" i="47"/>
  <c r="D34" i="47"/>
  <c r="D35" i="47"/>
  <c r="D36" i="47"/>
  <c r="D37" i="47"/>
  <c r="D38" i="47"/>
  <c r="D39" i="47"/>
  <c r="D40" i="47"/>
  <c r="D41" i="47"/>
  <c r="D42" i="47"/>
  <c r="D43" i="47"/>
  <c r="D44" i="47"/>
  <c r="D45" i="47"/>
  <c r="D28" i="47"/>
  <c r="D31" i="42"/>
  <c r="D32" i="42"/>
  <c r="D33" i="42"/>
  <c r="D34" i="42"/>
  <c r="D35" i="42"/>
  <c r="D36" i="42"/>
  <c r="D37" i="42"/>
  <c r="D38" i="42"/>
  <c r="D39" i="42"/>
  <c r="D40" i="42"/>
  <c r="D41" i="42"/>
  <c r="D42" i="42"/>
  <c r="D43" i="42"/>
  <c r="D45" i="42"/>
  <c r="D46" i="42"/>
  <c r="D47" i="42"/>
  <c r="D30" i="42"/>
  <c r="D31" i="43"/>
  <c r="D32" i="43"/>
  <c r="D33" i="43"/>
  <c r="D34" i="43"/>
  <c r="D35" i="43"/>
  <c r="D36" i="43"/>
  <c r="D37" i="43"/>
  <c r="D38" i="43"/>
  <c r="D39" i="43"/>
  <c r="D40" i="43"/>
  <c r="D41" i="43"/>
  <c r="D42" i="43"/>
  <c r="D43" i="43"/>
  <c r="D44" i="43"/>
  <c r="D45" i="43"/>
  <c r="D46" i="43"/>
  <c r="D47" i="43"/>
  <c r="D30" i="43"/>
  <c r="H55" i="44"/>
  <c r="H56" i="44"/>
  <c r="H57" i="44"/>
  <c r="H58" i="44"/>
  <c r="H59" i="44"/>
  <c r="H60" i="44"/>
  <c r="H61" i="44"/>
  <c r="H62" i="44"/>
  <c r="H63" i="44"/>
  <c r="H64" i="44"/>
  <c r="H65" i="44"/>
  <c r="H66" i="44"/>
  <c r="H67" i="44"/>
  <c r="H68" i="44"/>
  <c r="H69" i="44"/>
  <c r="H70" i="44"/>
  <c r="H71" i="44"/>
  <c r="H54" i="44"/>
  <c r="D31" i="44"/>
  <c r="D32" i="44"/>
  <c r="D33" i="44"/>
  <c r="D34" i="44"/>
  <c r="D35" i="44"/>
  <c r="D36" i="44"/>
  <c r="D37" i="44"/>
  <c r="D38" i="44"/>
  <c r="D39" i="44"/>
  <c r="D40" i="44"/>
  <c r="D41" i="44"/>
  <c r="D42" i="44"/>
  <c r="D43" i="44"/>
  <c r="D44" i="44"/>
  <c r="D45" i="44"/>
  <c r="D46" i="44"/>
  <c r="D47" i="44"/>
  <c r="D30" i="44"/>
  <c r="H55" i="36"/>
  <c r="H56" i="36"/>
  <c r="H57" i="36"/>
  <c r="H58" i="36"/>
  <c r="H59" i="36"/>
  <c r="H60" i="36"/>
  <c r="H61" i="36"/>
  <c r="H62" i="36"/>
  <c r="H63" i="36"/>
  <c r="H64" i="36"/>
  <c r="H65" i="36"/>
  <c r="H66" i="36"/>
  <c r="H67" i="36"/>
  <c r="H68" i="36"/>
  <c r="H69" i="36"/>
  <c r="H70" i="36"/>
  <c r="H71" i="36"/>
  <c r="H54" i="36"/>
  <c r="D31" i="36"/>
  <c r="D32" i="36"/>
  <c r="D33" i="36"/>
  <c r="D34" i="36"/>
  <c r="D35" i="36"/>
  <c r="D36" i="36"/>
  <c r="D37" i="36"/>
  <c r="D38" i="36"/>
  <c r="D39" i="36"/>
  <c r="D40" i="36"/>
  <c r="D41" i="36"/>
  <c r="D42" i="36"/>
  <c r="D43" i="36"/>
  <c r="D44" i="36"/>
  <c r="D45" i="36"/>
  <c r="D46" i="36"/>
  <c r="D47" i="36"/>
  <c r="D30" i="36"/>
  <c r="AB30" i="17"/>
  <c r="AB31" i="17"/>
  <c r="AB32" i="17"/>
  <c r="AB33" i="17"/>
  <c r="AB34" i="17"/>
  <c r="AB35" i="17"/>
  <c r="AB36" i="17"/>
  <c r="AB37" i="17"/>
  <c r="AB38" i="17"/>
  <c r="AB39" i="17"/>
  <c r="AB40" i="17"/>
  <c r="AB41" i="17"/>
  <c r="AB42" i="17"/>
  <c r="AB43" i="17"/>
  <c r="AB44" i="17"/>
  <c r="AB45" i="17"/>
  <c r="AB46" i="17"/>
  <c r="AB29" i="17"/>
  <c r="AB29" i="31"/>
  <c r="AB30" i="31"/>
  <c r="AB31" i="31"/>
  <c r="AB32" i="31"/>
  <c r="AB33" i="31"/>
  <c r="AB34" i="31"/>
  <c r="AB35" i="31"/>
  <c r="AB36" i="31"/>
  <c r="AB37" i="31"/>
  <c r="AB38" i="31"/>
  <c r="AB39" i="31"/>
  <c r="AB40" i="31"/>
  <c r="AB41" i="31"/>
  <c r="AB42" i="31"/>
  <c r="AB43" i="31"/>
  <c r="AB44" i="31"/>
  <c r="AB45" i="31"/>
  <c r="AB28" i="31"/>
  <c r="D30" i="20"/>
  <c r="D31" i="20"/>
  <c r="D32" i="20"/>
  <c r="D33" i="20"/>
  <c r="D34" i="20"/>
  <c r="D35" i="20"/>
  <c r="D36" i="20"/>
  <c r="D37" i="20"/>
  <c r="D38" i="20"/>
  <c r="D39" i="20"/>
  <c r="D40" i="20"/>
  <c r="D41" i="20"/>
  <c r="D42" i="20"/>
  <c r="D43" i="20"/>
  <c r="D44" i="20"/>
  <c r="D45" i="20"/>
  <c r="D29" i="20"/>
  <c r="H53" i="15"/>
  <c r="H54" i="15"/>
  <c r="H55" i="15"/>
  <c r="H56" i="15"/>
  <c r="H57" i="15"/>
  <c r="H58" i="15"/>
  <c r="H59" i="15"/>
  <c r="H60" i="15"/>
  <c r="H61" i="15"/>
  <c r="H62" i="15"/>
  <c r="H63" i="15"/>
  <c r="H64" i="15"/>
  <c r="H65" i="15"/>
  <c r="H66" i="15"/>
  <c r="H67" i="15"/>
  <c r="H68" i="15"/>
  <c r="H69" i="15"/>
  <c r="H52" i="15"/>
  <c r="D29" i="15"/>
  <c r="D30" i="15"/>
  <c r="D31" i="15"/>
  <c r="D32" i="15"/>
  <c r="D33" i="15"/>
  <c r="D34" i="15"/>
  <c r="D35" i="15"/>
  <c r="D36" i="15"/>
  <c r="D37" i="15"/>
  <c r="D38" i="15"/>
  <c r="D39" i="15"/>
  <c r="D40" i="15"/>
  <c r="D41" i="15"/>
  <c r="D42" i="15"/>
  <c r="D43" i="15"/>
  <c r="D44" i="15"/>
  <c r="D45" i="15"/>
  <c r="D28" i="15"/>
  <c r="H53" i="6"/>
  <c r="H54" i="6"/>
  <c r="H55" i="6"/>
  <c r="H56" i="6"/>
  <c r="H57" i="6"/>
  <c r="H58" i="6"/>
  <c r="H59" i="6"/>
  <c r="H60" i="6"/>
  <c r="H61" i="6"/>
  <c r="H62" i="6"/>
  <c r="H63" i="6"/>
  <c r="H64" i="6"/>
  <c r="H65" i="6"/>
  <c r="H66" i="6"/>
  <c r="H67" i="6"/>
  <c r="H68" i="6"/>
  <c r="H69" i="6"/>
  <c r="H52" i="6"/>
  <c r="D29" i="6"/>
  <c r="D30" i="6"/>
  <c r="D31" i="6"/>
  <c r="D32" i="6"/>
  <c r="D33" i="6"/>
  <c r="D34" i="6"/>
  <c r="D35" i="6"/>
  <c r="D36" i="6"/>
  <c r="D37" i="6"/>
  <c r="D38" i="6"/>
  <c r="D39" i="6"/>
  <c r="D40" i="6"/>
  <c r="D41" i="6"/>
  <c r="D42" i="6"/>
  <c r="D43" i="6"/>
  <c r="D44" i="6"/>
  <c r="D45" i="6"/>
  <c r="D28" i="6"/>
  <c r="H54" i="5"/>
  <c r="H55" i="5"/>
  <c r="H56" i="5"/>
  <c r="H57" i="5"/>
  <c r="H58" i="5"/>
  <c r="H59" i="5"/>
  <c r="H60" i="5"/>
  <c r="H61" i="5"/>
  <c r="H62" i="5"/>
  <c r="H63" i="5"/>
  <c r="H64" i="5"/>
  <c r="H65" i="5"/>
  <c r="H66" i="5"/>
  <c r="H67" i="5"/>
  <c r="H68" i="5"/>
  <c r="H69" i="5"/>
  <c r="H70" i="5"/>
  <c r="H53" i="5"/>
  <c r="D30" i="5"/>
  <c r="D31" i="5"/>
  <c r="D32" i="5"/>
  <c r="D33" i="5"/>
  <c r="D34" i="5"/>
  <c r="D35" i="5"/>
  <c r="D36" i="5"/>
  <c r="D37" i="5"/>
  <c r="D38" i="5"/>
  <c r="D39" i="5"/>
  <c r="D40" i="5"/>
  <c r="D41" i="5"/>
  <c r="D42" i="5"/>
  <c r="D43" i="5"/>
  <c r="D44" i="5"/>
  <c r="D45" i="5"/>
  <c r="D46" i="5"/>
  <c r="D29" i="5"/>
  <c r="D45" i="78"/>
  <c r="D29" i="78"/>
  <c r="D30" i="78"/>
  <c r="D31" i="78"/>
  <c r="D32" i="78"/>
  <c r="D33" i="78"/>
  <c r="D34" i="78"/>
  <c r="D35" i="78"/>
  <c r="D36" i="78"/>
  <c r="D37" i="78"/>
  <c r="D38" i="78"/>
  <c r="D39" i="78"/>
  <c r="D40" i="78"/>
  <c r="D41" i="78"/>
  <c r="D42" i="78"/>
  <c r="D43" i="78"/>
  <c r="D44" i="78"/>
  <c r="D28" i="78"/>
  <c r="D29" i="77"/>
  <c r="D30" i="77"/>
  <c r="D31" i="77"/>
  <c r="D32" i="77"/>
  <c r="D33" i="77"/>
  <c r="D34" i="77"/>
  <c r="D35" i="77"/>
  <c r="D36" i="77"/>
  <c r="D37" i="77"/>
  <c r="D38" i="77"/>
  <c r="D39" i="77"/>
  <c r="D40" i="77"/>
  <c r="D41" i="77"/>
  <c r="D42" i="77"/>
  <c r="D43" i="77"/>
  <c r="D44" i="77"/>
  <c r="D45" i="77"/>
  <c r="D28" i="77"/>
  <c r="H53" i="74"/>
  <c r="H54" i="74"/>
  <c r="H55" i="74"/>
  <c r="H56" i="74"/>
  <c r="H57" i="74"/>
  <c r="H58" i="74"/>
  <c r="H59" i="74"/>
  <c r="H60" i="74"/>
  <c r="H61" i="74"/>
  <c r="H62" i="74"/>
  <c r="H63" i="74"/>
  <c r="H64" i="74"/>
  <c r="H65" i="74"/>
  <c r="H66" i="74"/>
  <c r="H67" i="74"/>
  <c r="H68" i="74"/>
  <c r="H69" i="74"/>
  <c r="H52" i="74"/>
  <c r="H53" i="81"/>
  <c r="H54" i="81"/>
  <c r="H55" i="81"/>
  <c r="H56" i="81"/>
  <c r="H57" i="81"/>
  <c r="H58" i="81"/>
  <c r="H59" i="81"/>
  <c r="H60" i="81"/>
  <c r="H61" i="81"/>
  <c r="H62" i="81"/>
  <c r="H63" i="81"/>
  <c r="H64" i="81"/>
  <c r="H65" i="81"/>
  <c r="H66" i="81"/>
  <c r="H67" i="81"/>
  <c r="H68" i="81"/>
  <c r="H69" i="81"/>
  <c r="H52" i="81"/>
  <c r="H53" i="73"/>
  <c r="H54" i="73"/>
  <c r="H55" i="73"/>
  <c r="H56" i="73"/>
  <c r="H57" i="73"/>
  <c r="H58" i="73"/>
  <c r="H59" i="73"/>
  <c r="H60" i="73"/>
  <c r="H61" i="73"/>
  <c r="H62" i="73"/>
  <c r="H63" i="73"/>
  <c r="H64" i="73"/>
  <c r="H65" i="73"/>
  <c r="H66" i="73"/>
  <c r="H67" i="73"/>
  <c r="H68" i="73"/>
  <c r="H69" i="73"/>
  <c r="H52" i="73"/>
  <c r="D29" i="81"/>
  <c r="D30" i="81"/>
  <c r="D31" i="81"/>
  <c r="D32" i="81"/>
  <c r="D33" i="81"/>
  <c r="D34" i="81"/>
  <c r="D35" i="81"/>
  <c r="D36" i="81"/>
  <c r="D37" i="81"/>
  <c r="D38" i="81"/>
  <c r="D39" i="81"/>
  <c r="D40" i="81"/>
  <c r="D41" i="81"/>
  <c r="D42" i="81"/>
  <c r="D43" i="81"/>
  <c r="D44" i="81"/>
  <c r="D45" i="81"/>
  <c r="D28" i="81"/>
  <c r="D45" i="73"/>
  <c r="D29" i="73"/>
  <c r="D30" i="73"/>
  <c r="D31" i="73"/>
  <c r="D32" i="73"/>
  <c r="D33" i="73"/>
  <c r="D34" i="73"/>
  <c r="D35" i="73"/>
  <c r="D36" i="73"/>
  <c r="D37" i="73"/>
  <c r="D38" i="73"/>
  <c r="D39" i="73"/>
  <c r="D40" i="73"/>
  <c r="D41" i="73"/>
  <c r="D42" i="73"/>
  <c r="D43" i="73"/>
  <c r="D44" i="73"/>
  <c r="D28" i="73"/>
  <c r="D29" i="71"/>
  <c r="D30" i="71"/>
  <c r="D31" i="71"/>
  <c r="D32" i="71"/>
  <c r="D33" i="71"/>
  <c r="D34" i="71"/>
  <c r="D35" i="71"/>
  <c r="D36" i="71"/>
  <c r="D37" i="71"/>
  <c r="D38" i="71"/>
  <c r="D39" i="71"/>
  <c r="D40" i="71"/>
  <c r="D41" i="71"/>
  <c r="D42" i="71"/>
  <c r="D43" i="71"/>
  <c r="D44" i="71"/>
  <c r="D45" i="71"/>
  <c r="D28" i="71"/>
  <c r="D29" i="70"/>
  <c r="D30" i="70"/>
  <c r="D31" i="70"/>
  <c r="D32" i="70"/>
  <c r="D33" i="70"/>
  <c r="D34" i="70"/>
  <c r="D35" i="70"/>
  <c r="D36" i="70"/>
  <c r="D37" i="70"/>
  <c r="D38" i="70"/>
  <c r="D39" i="70"/>
  <c r="D40" i="70"/>
  <c r="D41" i="70"/>
  <c r="D42" i="70"/>
  <c r="D43" i="70"/>
  <c r="D44" i="70"/>
  <c r="D45" i="70"/>
  <c r="D28" i="70"/>
  <c r="H55" i="45"/>
  <c r="H56" i="45"/>
  <c r="H57" i="45"/>
  <c r="H58" i="45"/>
  <c r="H59" i="45"/>
  <c r="H60" i="45"/>
  <c r="H61" i="45"/>
  <c r="H62" i="45"/>
  <c r="H63" i="45"/>
  <c r="H64" i="45"/>
  <c r="H65" i="45"/>
  <c r="H66" i="45"/>
  <c r="H67" i="45"/>
  <c r="H68" i="45"/>
  <c r="H69" i="45"/>
  <c r="H70" i="45"/>
  <c r="H71" i="45"/>
  <c r="H54" i="45"/>
  <c r="D29" i="75"/>
  <c r="D30" i="75"/>
  <c r="D31" i="75"/>
  <c r="D32" i="75"/>
  <c r="D33" i="75"/>
  <c r="D34" i="75"/>
  <c r="D35" i="75"/>
  <c r="D36" i="75"/>
  <c r="D37" i="75"/>
  <c r="D38" i="75"/>
  <c r="D39" i="75"/>
  <c r="D40" i="75"/>
  <c r="D41" i="75"/>
  <c r="D42" i="75"/>
  <c r="D43" i="75"/>
  <c r="D44" i="75"/>
  <c r="D45" i="75"/>
  <c r="D28" i="75"/>
  <c r="D29" i="74"/>
  <c r="D30" i="74"/>
  <c r="D31" i="74"/>
  <c r="D32" i="74"/>
  <c r="D33" i="74"/>
  <c r="D34" i="74"/>
  <c r="D35" i="74"/>
  <c r="D36" i="74"/>
  <c r="D37" i="74"/>
  <c r="D38" i="74"/>
  <c r="D39" i="74"/>
  <c r="D40" i="74"/>
  <c r="D41" i="74"/>
  <c r="D42" i="74"/>
  <c r="D43" i="74"/>
  <c r="D44" i="74"/>
  <c r="D45" i="74"/>
  <c r="D28" i="74"/>
  <c r="D29" i="72"/>
  <c r="D30" i="72"/>
  <c r="D31" i="72"/>
  <c r="D32" i="72"/>
  <c r="D33" i="72"/>
  <c r="D34" i="72"/>
  <c r="D35" i="72"/>
  <c r="D36" i="72"/>
  <c r="D37" i="72"/>
  <c r="D38" i="72"/>
  <c r="D39" i="72"/>
  <c r="D40" i="72"/>
  <c r="D41" i="72"/>
  <c r="D42" i="72"/>
  <c r="D43" i="72"/>
  <c r="D44" i="72"/>
  <c r="D45" i="72"/>
  <c r="D28" i="72"/>
  <c r="D29" i="69"/>
  <c r="D30" i="69"/>
  <c r="D31" i="69"/>
  <c r="D32" i="69"/>
  <c r="D33" i="69"/>
  <c r="D34" i="69"/>
  <c r="D35" i="69"/>
  <c r="D36" i="69"/>
  <c r="D37" i="69"/>
  <c r="D38" i="69"/>
  <c r="D39" i="69"/>
  <c r="D40" i="69"/>
  <c r="D41" i="69"/>
  <c r="D42" i="69"/>
  <c r="D43" i="69"/>
  <c r="D44" i="69"/>
  <c r="D45" i="69"/>
  <c r="D28" i="69"/>
  <c r="D29" i="68"/>
  <c r="D30" i="68"/>
  <c r="D31" i="68"/>
  <c r="D32" i="68"/>
  <c r="D33" i="68"/>
  <c r="D34" i="68"/>
  <c r="D35" i="68"/>
  <c r="D36" i="68"/>
  <c r="D37" i="68"/>
  <c r="D38" i="68"/>
  <c r="D39" i="68"/>
  <c r="D40" i="68"/>
  <c r="D41" i="68"/>
  <c r="D42" i="68"/>
  <c r="D43" i="68"/>
  <c r="D44" i="68"/>
  <c r="D45" i="68"/>
  <c r="D28" i="68"/>
  <c r="H55" i="48"/>
  <c r="H56" i="48"/>
  <c r="H57" i="48"/>
  <c r="H58" i="48"/>
  <c r="H59" i="48"/>
  <c r="H60" i="48"/>
  <c r="H61" i="48"/>
  <c r="H62" i="48"/>
  <c r="H63" i="48"/>
  <c r="H64" i="48"/>
  <c r="H65" i="48"/>
  <c r="H66" i="48"/>
  <c r="H67" i="48"/>
  <c r="H68" i="48"/>
  <c r="H69" i="48"/>
  <c r="H70" i="48"/>
  <c r="H71" i="48"/>
  <c r="H54" i="48"/>
  <c r="D29" i="48"/>
  <c r="D30" i="48"/>
  <c r="D31" i="48"/>
  <c r="D32" i="48"/>
  <c r="D33" i="48"/>
  <c r="D34" i="48"/>
  <c r="D35" i="48"/>
  <c r="D36" i="48"/>
  <c r="D37" i="48"/>
  <c r="D38" i="48"/>
  <c r="D39" i="48"/>
  <c r="D40" i="48"/>
  <c r="D41" i="48"/>
  <c r="D42" i="48"/>
  <c r="D43" i="48"/>
  <c r="D44" i="48"/>
  <c r="D45" i="48"/>
  <c r="D28" i="48"/>
  <c r="D29" i="45"/>
  <c r="D30" i="45"/>
  <c r="D31" i="45"/>
  <c r="D32" i="45"/>
  <c r="D33" i="45"/>
  <c r="D34" i="45"/>
  <c r="D35" i="45"/>
  <c r="D36" i="45"/>
  <c r="D37" i="45"/>
  <c r="D38" i="45"/>
  <c r="D39" i="45"/>
  <c r="D40" i="45"/>
  <c r="D41" i="45"/>
  <c r="D42" i="45"/>
  <c r="D43" i="45"/>
  <c r="D44" i="45"/>
  <c r="D45" i="45"/>
  <c r="D28" i="45"/>
  <c r="H71" i="61"/>
  <c r="H55" i="61"/>
  <c r="H56" i="61"/>
  <c r="H57" i="61"/>
  <c r="H58" i="61"/>
  <c r="H59" i="61"/>
  <c r="H60" i="61"/>
  <c r="H61" i="61"/>
  <c r="H62" i="61"/>
  <c r="H63" i="61"/>
  <c r="H64" i="61"/>
  <c r="H65" i="61"/>
  <c r="H66" i="61"/>
  <c r="H67" i="61"/>
  <c r="H68" i="61"/>
  <c r="H69" i="61"/>
  <c r="H70" i="61"/>
  <c r="H54" i="61"/>
  <c r="D29" i="61"/>
  <c r="D30" i="61"/>
  <c r="D31" i="61"/>
  <c r="D32" i="61"/>
  <c r="D33" i="61"/>
  <c r="D34" i="61"/>
  <c r="D35" i="61"/>
  <c r="D36" i="61"/>
  <c r="D37" i="61"/>
  <c r="D38" i="61"/>
  <c r="D39" i="61"/>
  <c r="D40" i="61"/>
  <c r="D41" i="61"/>
  <c r="D42" i="61"/>
  <c r="D43" i="61"/>
  <c r="D44" i="61"/>
  <c r="D45" i="61"/>
  <c r="D28" i="61"/>
  <c r="H53" i="2"/>
  <c r="H54" i="2"/>
  <c r="H55" i="2"/>
  <c r="H56" i="2"/>
  <c r="H57" i="2"/>
  <c r="H58" i="2"/>
  <c r="H59" i="2"/>
  <c r="H60" i="2"/>
  <c r="H61" i="2"/>
  <c r="H62" i="2"/>
  <c r="H63" i="2"/>
  <c r="H64" i="2"/>
  <c r="H65" i="2"/>
  <c r="H66" i="2"/>
  <c r="H67" i="2"/>
  <c r="H68" i="2"/>
  <c r="H69" i="2"/>
  <c r="H52" i="2"/>
  <c r="D45" i="2"/>
  <c r="D29" i="2"/>
  <c r="D30" i="2"/>
  <c r="D31" i="2"/>
  <c r="D32" i="2"/>
  <c r="D33" i="2"/>
  <c r="D34" i="2"/>
  <c r="D35" i="2"/>
  <c r="D36" i="2"/>
  <c r="D37" i="2"/>
  <c r="D38" i="2"/>
  <c r="D39" i="2"/>
  <c r="D40" i="2"/>
  <c r="D41" i="2"/>
  <c r="D42" i="2"/>
  <c r="D43" i="2"/>
  <c r="D44" i="2"/>
  <c r="D28" i="2"/>
  <c r="G69" i="81"/>
  <c r="F69" i="81"/>
  <c r="E69" i="81"/>
  <c r="D69" i="81"/>
  <c r="C69" i="81"/>
  <c r="G68" i="81"/>
  <c r="F68" i="81"/>
  <c r="E68" i="81"/>
  <c r="D68" i="81"/>
  <c r="C68" i="81"/>
  <c r="G67" i="81"/>
  <c r="F67" i="81"/>
  <c r="E67" i="81"/>
  <c r="D67" i="81"/>
  <c r="C67" i="81"/>
  <c r="G66" i="81"/>
  <c r="F66" i="81"/>
  <c r="E66" i="81"/>
  <c r="D66" i="81"/>
  <c r="C66" i="81"/>
  <c r="G65" i="81"/>
  <c r="F65" i="81"/>
  <c r="E65" i="81"/>
  <c r="D65" i="81"/>
  <c r="C65" i="81"/>
  <c r="G64" i="81"/>
  <c r="F64" i="81"/>
  <c r="E64" i="81"/>
  <c r="D64" i="81"/>
  <c r="C64" i="81"/>
  <c r="G63" i="81"/>
  <c r="F63" i="81"/>
  <c r="E63" i="81"/>
  <c r="D63" i="81"/>
  <c r="C63" i="81"/>
  <c r="G62" i="81"/>
  <c r="F62" i="81"/>
  <c r="E62" i="81"/>
  <c r="D62" i="81"/>
  <c r="C62" i="81"/>
  <c r="G61" i="81"/>
  <c r="F61" i="81"/>
  <c r="E61" i="81"/>
  <c r="D61" i="81"/>
  <c r="C61" i="81"/>
  <c r="G60" i="81"/>
  <c r="F60" i="81"/>
  <c r="E60" i="81"/>
  <c r="D60" i="81"/>
  <c r="C60" i="81"/>
  <c r="G59" i="81"/>
  <c r="F59" i="81"/>
  <c r="E59" i="81"/>
  <c r="D59" i="81"/>
  <c r="C59" i="81"/>
  <c r="G58" i="81"/>
  <c r="F58" i="81"/>
  <c r="E58" i="81"/>
  <c r="D58" i="81"/>
  <c r="C58" i="81"/>
  <c r="G57" i="81"/>
  <c r="F57" i="81"/>
  <c r="E57" i="81"/>
  <c r="D57" i="81"/>
  <c r="C57" i="81"/>
  <c r="G56" i="81"/>
  <c r="F56" i="81"/>
  <c r="E56" i="81"/>
  <c r="D56" i="81"/>
  <c r="C56" i="81"/>
  <c r="G55" i="81"/>
  <c r="F55" i="81"/>
  <c r="E55" i="81"/>
  <c r="D55" i="81"/>
  <c r="C55" i="81"/>
  <c r="G54" i="81"/>
  <c r="F54" i="81"/>
  <c r="E54" i="81"/>
  <c r="D54" i="81"/>
  <c r="C54" i="81"/>
  <c r="G53" i="81"/>
  <c r="F53" i="81"/>
  <c r="E53" i="81"/>
  <c r="D53" i="81"/>
  <c r="C53" i="81"/>
  <c r="G52" i="81"/>
  <c r="F52" i="81"/>
  <c r="E52" i="81"/>
  <c r="D52" i="81"/>
  <c r="C52" i="81"/>
  <c r="C45" i="81"/>
  <c r="C44" i="81"/>
  <c r="C43" i="81"/>
  <c r="C42" i="81"/>
  <c r="C41" i="81"/>
  <c r="C40" i="81"/>
  <c r="C39" i="81"/>
  <c r="C38" i="81"/>
  <c r="C37" i="81"/>
  <c r="C36" i="81"/>
  <c r="C35" i="81"/>
  <c r="C34" i="81"/>
  <c r="C33" i="81"/>
  <c r="C32" i="81"/>
  <c r="C31" i="81"/>
  <c r="C30" i="81"/>
  <c r="C29" i="81"/>
  <c r="C28" i="81"/>
  <c r="I155" i="1"/>
  <c r="I154" i="1"/>
  <c r="I153" i="1"/>
  <c r="I152" i="1"/>
  <c r="I151" i="1"/>
  <c r="C28" i="78"/>
  <c r="C29" i="78"/>
  <c r="C30" i="78"/>
  <c r="C31" i="78"/>
  <c r="C32" i="78"/>
  <c r="C33" i="78"/>
  <c r="C34" i="78"/>
  <c r="C35" i="78"/>
  <c r="C36" i="78"/>
  <c r="C37" i="78"/>
  <c r="C38" i="78"/>
  <c r="C39" i="78"/>
  <c r="C40" i="78"/>
  <c r="C41" i="78"/>
  <c r="C42" i="78"/>
  <c r="C43" i="78"/>
  <c r="C44" i="78"/>
  <c r="C45" i="78"/>
  <c r="C28" i="77"/>
  <c r="C29" i="77"/>
  <c r="C30" i="77"/>
  <c r="C31" i="77"/>
  <c r="C32" i="77"/>
  <c r="C33" i="77"/>
  <c r="C34" i="77"/>
  <c r="C35" i="77"/>
  <c r="C36" i="77"/>
  <c r="C37" i="77"/>
  <c r="C38" i="77"/>
  <c r="C39" i="77"/>
  <c r="C40" i="77"/>
  <c r="C41" i="77"/>
  <c r="C42" i="77"/>
  <c r="C43" i="77"/>
  <c r="C44" i="77"/>
  <c r="C45" i="77"/>
  <c r="C28" i="75"/>
  <c r="C29" i="75"/>
  <c r="C30" i="75"/>
  <c r="C31" i="75"/>
  <c r="C32" i="75"/>
  <c r="C33" i="75"/>
  <c r="C34" i="75"/>
  <c r="C35" i="75"/>
  <c r="C36" i="75"/>
  <c r="C37" i="75"/>
  <c r="C38" i="75"/>
  <c r="C39" i="75"/>
  <c r="C40" i="75"/>
  <c r="C41" i="75"/>
  <c r="C42" i="75"/>
  <c r="C43" i="75"/>
  <c r="C44" i="75"/>
  <c r="C45" i="75"/>
  <c r="C28" i="74"/>
  <c r="C29" i="74"/>
  <c r="C30" i="74"/>
  <c r="C31" i="74"/>
  <c r="C32" i="74"/>
  <c r="C33" i="74"/>
  <c r="C34" i="74"/>
  <c r="C35" i="74"/>
  <c r="C36" i="74"/>
  <c r="C37" i="74"/>
  <c r="C38" i="74"/>
  <c r="C39" i="74"/>
  <c r="C40" i="74"/>
  <c r="C41" i="74"/>
  <c r="C42" i="74"/>
  <c r="C43" i="74"/>
  <c r="C44" i="74"/>
  <c r="C45" i="74"/>
  <c r="C52" i="74"/>
  <c r="D52" i="74"/>
  <c r="E52" i="74"/>
  <c r="F52" i="74"/>
  <c r="G52" i="74"/>
  <c r="C53" i="74"/>
  <c r="D53" i="74"/>
  <c r="E53" i="74"/>
  <c r="F53" i="74"/>
  <c r="G53" i="74"/>
  <c r="C54" i="74"/>
  <c r="D54" i="74"/>
  <c r="E54" i="74"/>
  <c r="F54" i="74"/>
  <c r="G54" i="74"/>
  <c r="C55" i="74"/>
  <c r="D55" i="74"/>
  <c r="E55" i="74"/>
  <c r="F55" i="74"/>
  <c r="G55" i="74"/>
  <c r="C56" i="74"/>
  <c r="D56" i="74"/>
  <c r="E56" i="74"/>
  <c r="F56" i="74"/>
  <c r="G56" i="74"/>
  <c r="C57" i="74"/>
  <c r="D57" i="74"/>
  <c r="E57" i="74"/>
  <c r="F57" i="74"/>
  <c r="G57" i="74"/>
  <c r="C58" i="74"/>
  <c r="D58" i="74"/>
  <c r="E58" i="74"/>
  <c r="F58" i="74"/>
  <c r="G58" i="74"/>
  <c r="C59" i="74"/>
  <c r="D59" i="74"/>
  <c r="E59" i="74"/>
  <c r="F59" i="74"/>
  <c r="G59" i="74"/>
  <c r="C60" i="74"/>
  <c r="D60" i="74"/>
  <c r="E60" i="74"/>
  <c r="F60" i="74"/>
  <c r="G60" i="74"/>
  <c r="C61" i="74"/>
  <c r="D61" i="74"/>
  <c r="E61" i="74"/>
  <c r="F61" i="74"/>
  <c r="G61" i="74"/>
  <c r="C62" i="74"/>
  <c r="D62" i="74"/>
  <c r="E62" i="74"/>
  <c r="F62" i="74"/>
  <c r="G62" i="74"/>
  <c r="C63" i="74"/>
  <c r="D63" i="74"/>
  <c r="E63" i="74"/>
  <c r="F63" i="74"/>
  <c r="G63" i="74"/>
  <c r="C64" i="74"/>
  <c r="D64" i="74"/>
  <c r="E64" i="74"/>
  <c r="F64" i="74"/>
  <c r="G64" i="74"/>
  <c r="C65" i="74"/>
  <c r="D65" i="74"/>
  <c r="E65" i="74"/>
  <c r="F65" i="74"/>
  <c r="G65" i="74"/>
  <c r="C66" i="74"/>
  <c r="D66" i="74"/>
  <c r="E66" i="74"/>
  <c r="F66" i="74"/>
  <c r="G66" i="74"/>
  <c r="C67" i="74"/>
  <c r="D67" i="74"/>
  <c r="E67" i="74"/>
  <c r="F67" i="74"/>
  <c r="G67" i="74"/>
  <c r="C68" i="74"/>
  <c r="D68" i="74"/>
  <c r="E68" i="74"/>
  <c r="F68" i="74"/>
  <c r="G68" i="74"/>
  <c r="C69" i="74"/>
  <c r="D69" i="74"/>
  <c r="E69" i="74"/>
  <c r="F69" i="74"/>
  <c r="G69" i="74"/>
  <c r="C28" i="73"/>
  <c r="C29" i="73"/>
  <c r="C30" i="73"/>
  <c r="C31" i="73"/>
  <c r="C32" i="73"/>
  <c r="C33" i="73"/>
  <c r="C34" i="73"/>
  <c r="C35" i="73"/>
  <c r="C36" i="73"/>
  <c r="C37" i="73"/>
  <c r="C38" i="73"/>
  <c r="C39" i="73"/>
  <c r="C40" i="73"/>
  <c r="C41" i="73"/>
  <c r="C42" i="73"/>
  <c r="C43" i="73"/>
  <c r="C44" i="73"/>
  <c r="C45" i="73"/>
  <c r="C52" i="73"/>
  <c r="D52" i="73"/>
  <c r="E52" i="73"/>
  <c r="F52" i="73"/>
  <c r="G52" i="73"/>
  <c r="C53" i="73"/>
  <c r="D53" i="73"/>
  <c r="E53" i="73"/>
  <c r="F53" i="73"/>
  <c r="G53" i="73"/>
  <c r="C54" i="73"/>
  <c r="D54" i="73"/>
  <c r="E54" i="73"/>
  <c r="F54" i="73"/>
  <c r="G54" i="73"/>
  <c r="C55" i="73"/>
  <c r="D55" i="73"/>
  <c r="E55" i="73"/>
  <c r="F55" i="73"/>
  <c r="G55" i="73"/>
  <c r="C56" i="73"/>
  <c r="D56" i="73"/>
  <c r="E56" i="73"/>
  <c r="F56" i="73"/>
  <c r="G56" i="73"/>
  <c r="C57" i="73"/>
  <c r="D57" i="73"/>
  <c r="E57" i="73"/>
  <c r="F57" i="73"/>
  <c r="G57" i="73"/>
  <c r="C58" i="73"/>
  <c r="D58" i="73"/>
  <c r="E58" i="73"/>
  <c r="F58" i="73"/>
  <c r="G58" i="73"/>
  <c r="C59" i="73"/>
  <c r="D59" i="73"/>
  <c r="E59" i="73"/>
  <c r="F59" i="73"/>
  <c r="G59" i="73"/>
  <c r="C60" i="73"/>
  <c r="D60" i="73"/>
  <c r="E60" i="73"/>
  <c r="F60" i="73"/>
  <c r="G60" i="73"/>
  <c r="C61" i="73"/>
  <c r="D61" i="73"/>
  <c r="E61" i="73"/>
  <c r="F61" i="73"/>
  <c r="G61" i="73"/>
  <c r="C62" i="73"/>
  <c r="D62" i="73"/>
  <c r="E62" i="73"/>
  <c r="F62" i="73"/>
  <c r="G62" i="73"/>
  <c r="C63" i="73"/>
  <c r="D63" i="73"/>
  <c r="E63" i="73"/>
  <c r="F63" i="73"/>
  <c r="G63" i="73"/>
  <c r="C64" i="73"/>
  <c r="D64" i="73"/>
  <c r="E64" i="73"/>
  <c r="F64" i="73"/>
  <c r="G64" i="73"/>
  <c r="C65" i="73"/>
  <c r="D65" i="73"/>
  <c r="E65" i="73"/>
  <c r="F65" i="73"/>
  <c r="G65" i="73"/>
  <c r="C66" i="73"/>
  <c r="D66" i="73"/>
  <c r="E66" i="73"/>
  <c r="F66" i="73"/>
  <c r="G66" i="73"/>
  <c r="C67" i="73"/>
  <c r="D67" i="73"/>
  <c r="E67" i="73"/>
  <c r="F67" i="73"/>
  <c r="G67" i="73"/>
  <c r="C68" i="73"/>
  <c r="D68" i="73"/>
  <c r="E68" i="73"/>
  <c r="F68" i="73"/>
  <c r="G68" i="73"/>
  <c r="C69" i="73"/>
  <c r="D69" i="73"/>
  <c r="E69" i="73"/>
  <c r="F69" i="73"/>
  <c r="G69" i="73"/>
  <c r="C28" i="72"/>
  <c r="C29" i="72"/>
  <c r="C30" i="72"/>
  <c r="C31" i="72"/>
  <c r="C32" i="72"/>
  <c r="C33" i="72"/>
  <c r="C34" i="72"/>
  <c r="C35" i="72"/>
  <c r="C36" i="72"/>
  <c r="C37" i="72"/>
  <c r="C38" i="72"/>
  <c r="C39" i="72"/>
  <c r="C40" i="72"/>
  <c r="C41" i="72"/>
  <c r="C42" i="72"/>
  <c r="C43" i="72"/>
  <c r="C44" i="72"/>
  <c r="C45" i="72"/>
  <c r="G23" i="71"/>
  <c r="C28" i="71"/>
  <c r="C29" i="71"/>
  <c r="C30" i="71"/>
  <c r="C31" i="71"/>
  <c r="C32" i="71"/>
  <c r="C33" i="71"/>
  <c r="C34" i="71"/>
  <c r="C35" i="71"/>
  <c r="C36" i="71"/>
  <c r="C37" i="71"/>
  <c r="C38" i="71"/>
  <c r="C39" i="71"/>
  <c r="C40" i="71"/>
  <c r="C41" i="71"/>
  <c r="C42" i="71"/>
  <c r="C43" i="71"/>
  <c r="C44" i="71"/>
  <c r="C45" i="71"/>
  <c r="C28" i="70"/>
  <c r="C29" i="70"/>
  <c r="C30" i="70"/>
  <c r="C31" i="70"/>
  <c r="C32" i="70"/>
  <c r="C33" i="70"/>
  <c r="C34" i="70"/>
  <c r="C35" i="70"/>
  <c r="C36" i="70"/>
  <c r="C37" i="70"/>
  <c r="C38" i="70"/>
  <c r="C39" i="70"/>
  <c r="C40" i="70"/>
  <c r="C41" i="70"/>
  <c r="C42" i="70"/>
  <c r="C43" i="70"/>
  <c r="C44" i="70"/>
  <c r="C45" i="70"/>
  <c r="C28" i="69"/>
  <c r="C29" i="69"/>
  <c r="C30" i="69"/>
  <c r="C31" i="69"/>
  <c r="C32" i="69"/>
  <c r="C33" i="69"/>
  <c r="C34" i="69"/>
  <c r="C35" i="69"/>
  <c r="C36" i="69"/>
  <c r="C37" i="69"/>
  <c r="C38" i="69"/>
  <c r="C39" i="69"/>
  <c r="C40" i="69"/>
  <c r="C41" i="69"/>
  <c r="C42" i="69"/>
  <c r="C43" i="69"/>
  <c r="C44" i="69"/>
  <c r="C45" i="69"/>
  <c r="C28" i="68"/>
  <c r="C29" i="68"/>
  <c r="C30" i="68"/>
  <c r="C31" i="68"/>
  <c r="C32" i="68"/>
  <c r="C33" i="68"/>
  <c r="C34" i="68"/>
  <c r="C35" i="68"/>
  <c r="C36" i="68"/>
  <c r="C37" i="68"/>
  <c r="C38" i="68"/>
  <c r="C39" i="68"/>
  <c r="C40" i="68"/>
  <c r="C41" i="68"/>
  <c r="C42" i="68"/>
  <c r="C43" i="68"/>
  <c r="C44" i="68"/>
  <c r="C45" i="68"/>
  <c r="C31" i="44" l="1"/>
  <c r="C32" i="44"/>
  <c r="C33" i="44"/>
  <c r="C34" i="44"/>
  <c r="C35" i="44"/>
  <c r="C36" i="44"/>
  <c r="C37" i="44"/>
  <c r="C38" i="44"/>
  <c r="C39" i="44"/>
  <c r="C40" i="44"/>
  <c r="C41" i="44"/>
  <c r="C42" i="44"/>
  <c r="C43" i="44"/>
  <c r="C44" i="44"/>
  <c r="C45" i="44"/>
  <c r="C46" i="44"/>
  <c r="C47" i="44"/>
  <c r="D288" i="1"/>
  <c r="G233" i="1"/>
  <c r="G55" i="36"/>
  <c r="G56" i="36"/>
  <c r="G57" i="36"/>
  <c r="G58" i="36"/>
  <c r="G59" i="36"/>
  <c r="G60" i="36"/>
  <c r="G61" i="36"/>
  <c r="G62" i="36"/>
  <c r="G63" i="36"/>
  <c r="G64" i="36"/>
  <c r="G65" i="36"/>
  <c r="G66" i="36"/>
  <c r="G67" i="36"/>
  <c r="G68" i="36"/>
  <c r="G69" i="36"/>
  <c r="G70" i="36"/>
  <c r="G71" i="36"/>
  <c r="G54" i="36"/>
  <c r="G70" i="20"/>
  <c r="G54" i="20"/>
  <c r="G55" i="20"/>
  <c r="G56" i="20"/>
  <c r="G57" i="20"/>
  <c r="G58" i="20"/>
  <c r="G59" i="20"/>
  <c r="G60" i="20"/>
  <c r="G61" i="20"/>
  <c r="G62" i="20"/>
  <c r="G63" i="20"/>
  <c r="G64" i="20"/>
  <c r="G65" i="20"/>
  <c r="G66" i="20"/>
  <c r="G67" i="20"/>
  <c r="G68" i="20"/>
  <c r="G69" i="20"/>
  <c r="G53" i="20"/>
  <c r="AA30" i="17" l="1"/>
  <c r="AA31" i="17"/>
  <c r="AA32" i="17"/>
  <c r="AA33" i="17"/>
  <c r="AA34" i="17"/>
  <c r="AA35" i="17"/>
  <c r="AA36" i="17"/>
  <c r="AA37" i="17"/>
  <c r="AA38" i="17"/>
  <c r="AA39" i="17"/>
  <c r="AA40" i="17"/>
  <c r="AA41" i="17"/>
  <c r="AA42" i="17"/>
  <c r="AA43" i="17"/>
  <c r="AA44" i="17"/>
  <c r="AA45" i="17"/>
  <c r="AA46" i="17"/>
  <c r="C285" i="1" l="1"/>
  <c r="F77" i="1"/>
  <c r="G53" i="47"/>
  <c r="G54" i="47"/>
  <c r="G55" i="47"/>
  <c r="G56" i="47"/>
  <c r="G57" i="47"/>
  <c r="G58" i="47"/>
  <c r="G59" i="47"/>
  <c r="G60" i="47"/>
  <c r="G61" i="47"/>
  <c r="G62" i="47"/>
  <c r="G63" i="47"/>
  <c r="G64" i="47"/>
  <c r="G65" i="47"/>
  <c r="G66" i="47"/>
  <c r="G67" i="47"/>
  <c r="G68" i="47"/>
  <c r="G69" i="47"/>
  <c r="G52" i="47"/>
  <c r="G55" i="42"/>
  <c r="G56" i="42"/>
  <c r="G57" i="42"/>
  <c r="G58" i="42"/>
  <c r="G59" i="42"/>
  <c r="G60" i="42"/>
  <c r="G61" i="42"/>
  <c r="G62" i="42"/>
  <c r="G63" i="42"/>
  <c r="G64" i="42"/>
  <c r="G65" i="42"/>
  <c r="G66" i="42"/>
  <c r="G67" i="42"/>
  <c r="G68" i="42"/>
  <c r="G69" i="42"/>
  <c r="G70" i="42"/>
  <c r="G71" i="42"/>
  <c r="G54" i="42"/>
  <c r="G55" i="43"/>
  <c r="G56" i="43"/>
  <c r="G57" i="43"/>
  <c r="G58" i="43"/>
  <c r="G59" i="43"/>
  <c r="G60" i="43"/>
  <c r="G61" i="43"/>
  <c r="G62" i="43"/>
  <c r="G63" i="43"/>
  <c r="G64" i="43"/>
  <c r="G65" i="43"/>
  <c r="G66" i="43"/>
  <c r="G67" i="43"/>
  <c r="G68" i="43"/>
  <c r="G69" i="43"/>
  <c r="G70" i="43"/>
  <c r="G71" i="43"/>
  <c r="G54" i="43"/>
  <c r="G71" i="44"/>
  <c r="G55" i="44"/>
  <c r="G56" i="44"/>
  <c r="G57" i="44"/>
  <c r="G58" i="44"/>
  <c r="G59" i="44"/>
  <c r="G60" i="44"/>
  <c r="G61" i="44"/>
  <c r="G62" i="44"/>
  <c r="G63" i="44"/>
  <c r="G64" i="44"/>
  <c r="G65" i="44"/>
  <c r="G66" i="44"/>
  <c r="G67" i="44"/>
  <c r="G68" i="44"/>
  <c r="G69" i="44"/>
  <c r="G70" i="44"/>
  <c r="D55" i="44"/>
  <c r="E55" i="44"/>
  <c r="F55" i="44"/>
  <c r="D56" i="44"/>
  <c r="E56" i="44"/>
  <c r="F56" i="44"/>
  <c r="D57" i="44"/>
  <c r="E57" i="44"/>
  <c r="F57" i="44"/>
  <c r="D58" i="44"/>
  <c r="E58" i="44"/>
  <c r="F58" i="44"/>
  <c r="D59" i="44"/>
  <c r="E59" i="44"/>
  <c r="F59" i="44"/>
  <c r="D60" i="44"/>
  <c r="E60" i="44"/>
  <c r="F60" i="44"/>
  <c r="D61" i="44"/>
  <c r="E61" i="44"/>
  <c r="F61" i="44"/>
  <c r="D62" i="44"/>
  <c r="E62" i="44"/>
  <c r="F62" i="44"/>
  <c r="D63" i="44"/>
  <c r="E63" i="44"/>
  <c r="F63" i="44"/>
  <c r="D64" i="44"/>
  <c r="E64" i="44"/>
  <c r="F64" i="44"/>
  <c r="D65" i="44"/>
  <c r="E65" i="44"/>
  <c r="F65" i="44"/>
  <c r="D66" i="44"/>
  <c r="E66" i="44"/>
  <c r="F66" i="44"/>
  <c r="D67" i="44"/>
  <c r="E67" i="44"/>
  <c r="F67" i="44"/>
  <c r="D68" i="44"/>
  <c r="E68" i="44"/>
  <c r="F68" i="44"/>
  <c r="D69" i="44"/>
  <c r="E69" i="44"/>
  <c r="F69" i="44"/>
  <c r="D70" i="44"/>
  <c r="E70" i="44"/>
  <c r="F70" i="44"/>
  <c r="D71" i="44"/>
  <c r="E71" i="44"/>
  <c r="F71" i="44"/>
  <c r="C55" i="44"/>
  <c r="C56" i="44"/>
  <c r="C57" i="44"/>
  <c r="C58" i="44"/>
  <c r="C59" i="44"/>
  <c r="C60" i="44"/>
  <c r="C61" i="44"/>
  <c r="C62" i="44"/>
  <c r="C63" i="44"/>
  <c r="C64" i="44"/>
  <c r="C65" i="44"/>
  <c r="C66" i="44"/>
  <c r="C67" i="44"/>
  <c r="C68" i="44"/>
  <c r="C69" i="44"/>
  <c r="C70" i="44"/>
  <c r="C71" i="44"/>
  <c r="D54" i="44"/>
  <c r="E54" i="44"/>
  <c r="F54" i="44"/>
  <c r="G54" i="44"/>
  <c r="C54" i="44"/>
  <c r="C54" i="36"/>
  <c r="G69" i="15"/>
  <c r="F69" i="15"/>
  <c r="E69" i="15"/>
  <c r="D69" i="15"/>
  <c r="C69" i="15"/>
  <c r="C53" i="15"/>
  <c r="D53" i="15"/>
  <c r="E53" i="15"/>
  <c r="F53" i="15"/>
  <c r="G53" i="15"/>
  <c r="C54" i="15"/>
  <c r="D54" i="15"/>
  <c r="E54" i="15"/>
  <c r="F54" i="15"/>
  <c r="G54" i="15"/>
  <c r="C55" i="15"/>
  <c r="D55" i="15"/>
  <c r="E55" i="15"/>
  <c r="F55" i="15"/>
  <c r="G55" i="15"/>
  <c r="C56" i="15"/>
  <c r="D56" i="15"/>
  <c r="E56" i="15"/>
  <c r="F56" i="15"/>
  <c r="G56" i="15"/>
  <c r="C57" i="15"/>
  <c r="D57" i="15"/>
  <c r="E57" i="15"/>
  <c r="F57" i="15"/>
  <c r="G57" i="15"/>
  <c r="C58" i="15"/>
  <c r="D58" i="15"/>
  <c r="E58" i="15"/>
  <c r="F58" i="15"/>
  <c r="G58" i="15"/>
  <c r="C59" i="15"/>
  <c r="D59" i="15"/>
  <c r="E59" i="15"/>
  <c r="F59" i="15"/>
  <c r="G59" i="15"/>
  <c r="C60" i="15"/>
  <c r="D60" i="15"/>
  <c r="E60" i="15"/>
  <c r="F60" i="15"/>
  <c r="G60" i="15"/>
  <c r="C61" i="15"/>
  <c r="D61" i="15"/>
  <c r="E61" i="15"/>
  <c r="F61" i="15"/>
  <c r="G61" i="15"/>
  <c r="C62" i="15"/>
  <c r="D62" i="15"/>
  <c r="E62" i="15"/>
  <c r="F62" i="15"/>
  <c r="G62" i="15"/>
  <c r="C63" i="15"/>
  <c r="D63" i="15"/>
  <c r="E63" i="15"/>
  <c r="F63" i="15"/>
  <c r="G63" i="15"/>
  <c r="C64" i="15"/>
  <c r="D64" i="15"/>
  <c r="E64" i="15"/>
  <c r="F64" i="15"/>
  <c r="G64" i="15"/>
  <c r="C65" i="15"/>
  <c r="D65" i="15"/>
  <c r="E65" i="15"/>
  <c r="F65" i="15"/>
  <c r="G65" i="15"/>
  <c r="C66" i="15"/>
  <c r="D66" i="15"/>
  <c r="E66" i="15"/>
  <c r="F66" i="15"/>
  <c r="G66" i="15"/>
  <c r="C67" i="15"/>
  <c r="D67" i="15"/>
  <c r="E67" i="15"/>
  <c r="F67" i="15"/>
  <c r="G67" i="15"/>
  <c r="C68" i="15"/>
  <c r="D68" i="15"/>
  <c r="E68" i="15"/>
  <c r="F68" i="15"/>
  <c r="G68" i="15"/>
  <c r="D52" i="15"/>
  <c r="E52" i="15"/>
  <c r="F52" i="15"/>
  <c r="G52" i="15"/>
  <c r="C52" i="15"/>
  <c r="G69" i="6" l="1"/>
  <c r="F69" i="6"/>
  <c r="E69" i="6"/>
  <c r="D69" i="6"/>
  <c r="C69" i="6"/>
  <c r="C53" i="6"/>
  <c r="D53" i="6"/>
  <c r="E53" i="6"/>
  <c r="F53" i="6"/>
  <c r="G53" i="6"/>
  <c r="C54" i="6"/>
  <c r="D54" i="6"/>
  <c r="E54" i="6"/>
  <c r="F54" i="6"/>
  <c r="G54" i="6"/>
  <c r="C55" i="6"/>
  <c r="D55" i="6"/>
  <c r="E55" i="6"/>
  <c r="F55" i="6"/>
  <c r="G55" i="6"/>
  <c r="C56" i="6"/>
  <c r="D56" i="6"/>
  <c r="E56" i="6"/>
  <c r="F56" i="6"/>
  <c r="G56" i="6"/>
  <c r="C57" i="6"/>
  <c r="D57" i="6"/>
  <c r="E57" i="6"/>
  <c r="F57" i="6"/>
  <c r="G57" i="6"/>
  <c r="C58" i="6"/>
  <c r="D58" i="6"/>
  <c r="E58" i="6"/>
  <c r="F58" i="6"/>
  <c r="G58" i="6"/>
  <c r="C59" i="6"/>
  <c r="D59" i="6"/>
  <c r="E59" i="6"/>
  <c r="F59" i="6"/>
  <c r="G59" i="6"/>
  <c r="C60" i="6"/>
  <c r="D60" i="6"/>
  <c r="E60" i="6"/>
  <c r="F60" i="6"/>
  <c r="G60" i="6"/>
  <c r="C61" i="6"/>
  <c r="D61" i="6"/>
  <c r="E61" i="6"/>
  <c r="F61" i="6"/>
  <c r="G61" i="6"/>
  <c r="C62" i="6"/>
  <c r="D62" i="6"/>
  <c r="E62" i="6"/>
  <c r="F62" i="6"/>
  <c r="G62" i="6"/>
  <c r="C63" i="6"/>
  <c r="D63" i="6"/>
  <c r="E63" i="6"/>
  <c r="F63" i="6"/>
  <c r="G63" i="6"/>
  <c r="C64" i="6"/>
  <c r="D64" i="6"/>
  <c r="E64" i="6"/>
  <c r="F64" i="6"/>
  <c r="G64" i="6"/>
  <c r="C65" i="6"/>
  <c r="D65" i="6"/>
  <c r="E65" i="6"/>
  <c r="F65" i="6"/>
  <c r="G65" i="6"/>
  <c r="C66" i="6"/>
  <c r="D66" i="6"/>
  <c r="E66" i="6"/>
  <c r="F66" i="6"/>
  <c r="G66" i="6"/>
  <c r="C67" i="6"/>
  <c r="D67" i="6"/>
  <c r="E67" i="6"/>
  <c r="F67" i="6"/>
  <c r="G67" i="6"/>
  <c r="C68" i="6"/>
  <c r="D68" i="6"/>
  <c r="E68" i="6"/>
  <c r="F68" i="6"/>
  <c r="G68" i="6"/>
  <c r="D52" i="6"/>
  <c r="E52" i="6"/>
  <c r="F52" i="6"/>
  <c r="G52" i="6"/>
  <c r="C52" i="6"/>
  <c r="G70" i="5"/>
  <c r="F70" i="5"/>
  <c r="E70" i="5"/>
  <c r="D70" i="5"/>
  <c r="C70" i="5"/>
  <c r="C54" i="5"/>
  <c r="D54" i="5"/>
  <c r="E54" i="5"/>
  <c r="F54" i="5"/>
  <c r="G54" i="5"/>
  <c r="C55" i="5"/>
  <c r="D55" i="5"/>
  <c r="E55" i="5"/>
  <c r="F55" i="5"/>
  <c r="G55" i="5"/>
  <c r="C56" i="5"/>
  <c r="D56" i="5"/>
  <c r="E56" i="5"/>
  <c r="F56" i="5"/>
  <c r="G56" i="5"/>
  <c r="C57" i="5"/>
  <c r="D57" i="5"/>
  <c r="E57" i="5"/>
  <c r="F57" i="5"/>
  <c r="G57" i="5"/>
  <c r="C58" i="5"/>
  <c r="D58" i="5"/>
  <c r="E58" i="5"/>
  <c r="F58" i="5"/>
  <c r="G58" i="5"/>
  <c r="C59" i="5"/>
  <c r="D59" i="5"/>
  <c r="E59" i="5"/>
  <c r="F59" i="5"/>
  <c r="G59" i="5"/>
  <c r="C60" i="5"/>
  <c r="D60" i="5"/>
  <c r="E60" i="5"/>
  <c r="F60" i="5"/>
  <c r="G60" i="5"/>
  <c r="C61" i="5"/>
  <c r="D61" i="5"/>
  <c r="E61" i="5"/>
  <c r="F61" i="5"/>
  <c r="G61" i="5"/>
  <c r="C62" i="5"/>
  <c r="D62" i="5"/>
  <c r="E62" i="5"/>
  <c r="F62" i="5"/>
  <c r="G62" i="5"/>
  <c r="C63" i="5"/>
  <c r="D63" i="5"/>
  <c r="E63" i="5"/>
  <c r="F63" i="5"/>
  <c r="G63" i="5"/>
  <c r="C64" i="5"/>
  <c r="D64" i="5"/>
  <c r="E64" i="5"/>
  <c r="F64" i="5"/>
  <c r="G64" i="5"/>
  <c r="C65" i="5"/>
  <c r="D65" i="5"/>
  <c r="E65" i="5"/>
  <c r="F65" i="5"/>
  <c r="G65" i="5"/>
  <c r="C66" i="5"/>
  <c r="D66" i="5"/>
  <c r="E66" i="5"/>
  <c r="F66" i="5"/>
  <c r="G66" i="5"/>
  <c r="C67" i="5"/>
  <c r="D67" i="5"/>
  <c r="E67" i="5"/>
  <c r="F67" i="5"/>
  <c r="G67" i="5"/>
  <c r="C68" i="5"/>
  <c r="D68" i="5"/>
  <c r="E68" i="5"/>
  <c r="F68" i="5"/>
  <c r="G68" i="5"/>
  <c r="C69" i="5"/>
  <c r="D69" i="5"/>
  <c r="E69" i="5"/>
  <c r="F69" i="5"/>
  <c r="G69" i="5"/>
  <c r="D53" i="5"/>
  <c r="E53" i="5"/>
  <c r="F53" i="5"/>
  <c r="G53" i="5"/>
  <c r="C53" i="5"/>
  <c r="D71" i="48" l="1"/>
  <c r="E71" i="48"/>
  <c r="F71" i="48"/>
  <c r="G71" i="48"/>
  <c r="C71" i="48"/>
  <c r="C55" i="48"/>
  <c r="D55" i="48"/>
  <c r="E55" i="48"/>
  <c r="F55" i="48"/>
  <c r="G55" i="48"/>
  <c r="C56" i="48"/>
  <c r="D56" i="48"/>
  <c r="E56" i="48"/>
  <c r="F56" i="48"/>
  <c r="G56" i="48"/>
  <c r="C57" i="48"/>
  <c r="D57" i="48"/>
  <c r="E57" i="48"/>
  <c r="F57" i="48"/>
  <c r="G57" i="48"/>
  <c r="C58" i="48"/>
  <c r="D58" i="48"/>
  <c r="E58" i="48"/>
  <c r="F58" i="48"/>
  <c r="G58" i="48"/>
  <c r="C59" i="48"/>
  <c r="D59" i="48"/>
  <c r="E59" i="48"/>
  <c r="F59" i="48"/>
  <c r="G59" i="48"/>
  <c r="C60" i="48"/>
  <c r="D60" i="48"/>
  <c r="E60" i="48"/>
  <c r="F60" i="48"/>
  <c r="G60" i="48"/>
  <c r="C61" i="48"/>
  <c r="D61" i="48"/>
  <c r="E61" i="48"/>
  <c r="F61" i="48"/>
  <c r="G61" i="48"/>
  <c r="C62" i="48"/>
  <c r="D62" i="48"/>
  <c r="E62" i="48"/>
  <c r="F62" i="48"/>
  <c r="G62" i="48"/>
  <c r="C63" i="48"/>
  <c r="D63" i="48"/>
  <c r="E63" i="48"/>
  <c r="F63" i="48"/>
  <c r="G63" i="48"/>
  <c r="C64" i="48"/>
  <c r="D64" i="48"/>
  <c r="E64" i="48"/>
  <c r="F64" i="48"/>
  <c r="G64" i="48"/>
  <c r="C65" i="48"/>
  <c r="D65" i="48"/>
  <c r="E65" i="48"/>
  <c r="F65" i="48"/>
  <c r="G65" i="48"/>
  <c r="C66" i="48"/>
  <c r="D66" i="48"/>
  <c r="E66" i="48"/>
  <c r="F66" i="48"/>
  <c r="G66" i="48"/>
  <c r="C67" i="48"/>
  <c r="D67" i="48"/>
  <c r="E67" i="48"/>
  <c r="F67" i="48"/>
  <c r="G67" i="48"/>
  <c r="C68" i="48"/>
  <c r="D68" i="48"/>
  <c r="E68" i="48"/>
  <c r="F68" i="48"/>
  <c r="G68" i="48"/>
  <c r="C69" i="48"/>
  <c r="D69" i="48"/>
  <c r="E69" i="48"/>
  <c r="F69" i="48"/>
  <c r="G69" i="48"/>
  <c r="C70" i="48"/>
  <c r="D70" i="48"/>
  <c r="E70" i="48"/>
  <c r="F70" i="48"/>
  <c r="G70" i="48"/>
  <c r="D54" i="48"/>
  <c r="E54" i="48"/>
  <c r="F54" i="48"/>
  <c r="G54" i="48"/>
  <c r="C54" i="48"/>
  <c r="G71" i="45"/>
  <c r="F71" i="45"/>
  <c r="E71" i="45"/>
  <c r="D71" i="45"/>
  <c r="C71" i="45"/>
  <c r="C55" i="45"/>
  <c r="D55" i="45"/>
  <c r="E55" i="45"/>
  <c r="F55" i="45"/>
  <c r="G55" i="45"/>
  <c r="C56" i="45"/>
  <c r="D56" i="45"/>
  <c r="E56" i="45"/>
  <c r="F56" i="45"/>
  <c r="G56" i="45"/>
  <c r="C57" i="45"/>
  <c r="D57" i="45"/>
  <c r="E57" i="45"/>
  <c r="F57" i="45"/>
  <c r="G57" i="45"/>
  <c r="C58" i="45"/>
  <c r="D58" i="45"/>
  <c r="E58" i="45"/>
  <c r="F58" i="45"/>
  <c r="G58" i="45"/>
  <c r="C59" i="45"/>
  <c r="D59" i="45"/>
  <c r="E59" i="45"/>
  <c r="F59" i="45"/>
  <c r="G59" i="45"/>
  <c r="C60" i="45"/>
  <c r="D60" i="45"/>
  <c r="E60" i="45"/>
  <c r="F60" i="45"/>
  <c r="G60" i="45"/>
  <c r="C61" i="45"/>
  <c r="D61" i="45"/>
  <c r="E61" i="45"/>
  <c r="F61" i="45"/>
  <c r="G61" i="45"/>
  <c r="C62" i="45"/>
  <c r="D62" i="45"/>
  <c r="E62" i="45"/>
  <c r="F62" i="45"/>
  <c r="G62" i="45"/>
  <c r="C63" i="45"/>
  <c r="D63" i="45"/>
  <c r="E63" i="45"/>
  <c r="F63" i="45"/>
  <c r="G63" i="45"/>
  <c r="C64" i="45"/>
  <c r="D64" i="45"/>
  <c r="E64" i="45"/>
  <c r="F64" i="45"/>
  <c r="G64" i="45"/>
  <c r="C65" i="45"/>
  <c r="D65" i="45"/>
  <c r="E65" i="45"/>
  <c r="F65" i="45"/>
  <c r="G65" i="45"/>
  <c r="C66" i="45"/>
  <c r="D66" i="45"/>
  <c r="E66" i="45"/>
  <c r="F66" i="45"/>
  <c r="G66" i="45"/>
  <c r="C67" i="45"/>
  <c r="D67" i="45"/>
  <c r="E67" i="45"/>
  <c r="F67" i="45"/>
  <c r="G67" i="45"/>
  <c r="C68" i="45"/>
  <c r="D68" i="45"/>
  <c r="E68" i="45"/>
  <c r="F68" i="45"/>
  <c r="G68" i="45"/>
  <c r="C69" i="45"/>
  <c r="D69" i="45"/>
  <c r="E69" i="45"/>
  <c r="F69" i="45"/>
  <c r="G69" i="45"/>
  <c r="C70" i="45"/>
  <c r="D70" i="45"/>
  <c r="E70" i="45"/>
  <c r="F70" i="45"/>
  <c r="G70" i="45"/>
  <c r="D54" i="45"/>
  <c r="E54" i="45"/>
  <c r="F54" i="45"/>
  <c r="G54" i="45"/>
  <c r="C54" i="45"/>
  <c r="C55" i="61"/>
  <c r="D55" i="61"/>
  <c r="E55" i="61"/>
  <c r="F55" i="61"/>
  <c r="C56" i="61"/>
  <c r="D56" i="61"/>
  <c r="E56" i="61"/>
  <c r="F56" i="61"/>
  <c r="C57" i="61"/>
  <c r="D57" i="61"/>
  <c r="E57" i="61"/>
  <c r="F57" i="61"/>
  <c r="C58" i="61"/>
  <c r="D58" i="61"/>
  <c r="E58" i="61"/>
  <c r="F58" i="61"/>
  <c r="C59" i="61"/>
  <c r="D59" i="61"/>
  <c r="E59" i="61"/>
  <c r="F59" i="61"/>
  <c r="C60" i="61"/>
  <c r="D60" i="61"/>
  <c r="E60" i="61"/>
  <c r="F60" i="61"/>
  <c r="C61" i="61"/>
  <c r="D61" i="61"/>
  <c r="E61" i="61"/>
  <c r="F61" i="61"/>
  <c r="C62" i="61"/>
  <c r="D62" i="61"/>
  <c r="E62" i="61"/>
  <c r="F62" i="61"/>
  <c r="C63" i="61"/>
  <c r="D63" i="61"/>
  <c r="E63" i="61"/>
  <c r="F63" i="61"/>
  <c r="C64" i="61"/>
  <c r="D64" i="61"/>
  <c r="E64" i="61"/>
  <c r="F64" i="61"/>
  <c r="C65" i="61"/>
  <c r="D65" i="61"/>
  <c r="E65" i="61"/>
  <c r="F65" i="61"/>
  <c r="C66" i="61"/>
  <c r="D66" i="61"/>
  <c r="E66" i="61"/>
  <c r="F66" i="61"/>
  <c r="C67" i="61"/>
  <c r="D67" i="61"/>
  <c r="E67" i="61"/>
  <c r="F67" i="61"/>
  <c r="C68" i="61"/>
  <c r="D68" i="61"/>
  <c r="E68" i="61"/>
  <c r="F68" i="61"/>
  <c r="C69" i="61"/>
  <c r="D69" i="61"/>
  <c r="E69" i="61"/>
  <c r="F69" i="61"/>
  <c r="C70" i="61"/>
  <c r="D70" i="61"/>
  <c r="E70" i="61"/>
  <c r="F70" i="61"/>
  <c r="C71" i="61"/>
  <c r="D71" i="61"/>
  <c r="E71" i="61"/>
  <c r="F71" i="61"/>
  <c r="D54" i="61"/>
  <c r="E54" i="61"/>
  <c r="F54" i="61"/>
  <c r="C54" i="61"/>
  <c r="G53" i="2"/>
  <c r="G54" i="2"/>
  <c r="G55" i="2"/>
  <c r="G56" i="2"/>
  <c r="G57" i="2"/>
  <c r="G58" i="2"/>
  <c r="G59" i="2"/>
  <c r="G60" i="2"/>
  <c r="G61" i="2"/>
  <c r="G62" i="2"/>
  <c r="G63" i="2"/>
  <c r="G64" i="2"/>
  <c r="G65" i="2"/>
  <c r="G66" i="2"/>
  <c r="G67" i="2"/>
  <c r="G68" i="2"/>
  <c r="G69" i="2"/>
  <c r="G52" i="2"/>
  <c r="C53" i="2"/>
  <c r="D53" i="2"/>
  <c r="E53" i="2"/>
  <c r="F53" i="2"/>
  <c r="C54" i="2"/>
  <c r="D54" i="2"/>
  <c r="E54" i="2"/>
  <c r="F54" i="2"/>
  <c r="C55" i="2"/>
  <c r="D55" i="2"/>
  <c r="E55" i="2"/>
  <c r="F55" i="2"/>
  <c r="C56" i="2"/>
  <c r="D56" i="2"/>
  <c r="E56" i="2"/>
  <c r="F56" i="2"/>
  <c r="C57" i="2"/>
  <c r="D57" i="2"/>
  <c r="E57" i="2"/>
  <c r="F57" i="2"/>
  <c r="C58" i="2"/>
  <c r="D58" i="2"/>
  <c r="E58" i="2"/>
  <c r="F58" i="2"/>
  <c r="C59" i="2"/>
  <c r="D59" i="2"/>
  <c r="E59" i="2"/>
  <c r="F59" i="2"/>
  <c r="C60" i="2"/>
  <c r="D60" i="2"/>
  <c r="E60" i="2"/>
  <c r="F60" i="2"/>
  <c r="C61" i="2"/>
  <c r="D61" i="2"/>
  <c r="E61" i="2"/>
  <c r="F61" i="2"/>
  <c r="C62" i="2"/>
  <c r="D62" i="2"/>
  <c r="E62" i="2"/>
  <c r="F62" i="2"/>
  <c r="C63" i="2"/>
  <c r="D63" i="2"/>
  <c r="E63" i="2"/>
  <c r="F63" i="2"/>
  <c r="C64" i="2"/>
  <c r="D64" i="2"/>
  <c r="E64" i="2"/>
  <c r="F64" i="2"/>
  <c r="C65" i="2"/>
  <c r="D65" i="2"/>
  <c r="E65" i="2"/>
  <c r="F65" i="2"/>
  <c r="C66" i="2"/>
  <c r="D66" i="2"/>
  <c r="E66" i="2"/>
  <c r="F66" i="2"/>
  <c r="C67" i="2"/>
  <c r="D67" i="2"/>
  <c r="E67" i="2"/>
  <c r="F67" i="2"/>
  <c r="C68" i="2"/>
  <c r="D68" i="2"/>
  <c r="E68" i="2"/>
  <c r="F68" i="2"/>
  <c r="C69" i="2"/>
  <c r="D69" i="2"/>
  <c r="E69" i="2"/>
  <c r="F69" i="2"/>
  <c r="D52" i="2"/>
  <c r="E52" i="2"/>
  <c r="F52" i="2"/>
  <c r="C52" i="2"/>
  <c r="K152" i="1" l="1"/>
  <c r="J152" i="1"/>
  <c r="H152" i="1" l="1"/>
  <c r="K151" i="1"/>
  <c r="J151" i="1"/>
  <c r="H151" i="1"/>
  <c r="C29" i="61"/>
  <c r="C30" i="61"/>
  <c r="C31" i="61"/>
  <c r="C32" i="61"/>
  <c r="C33" i="61"/>
  <c r="C34" i="61"/>
  <c r="C35" i="61"/>
  <c r="C36" i="61"/>
  <c r="C37" i="61"/>
  <c r="C38" i="61"/>
  <c r="C39" i="61"/>
  <c r="C40" i="61"/>
  <c r="C41" i="61"/>
  <c r="C42" i="61"/>
  <c r="C43" i="61"/>
  <c r="C44" i="61"/>
  <c r="C28" i="61"/>
  <c r="C53" i="47" l="1"/>
  <c r="D53" i="47"/>
  <c r="E53" i="47"/>
  <c r="F53" i="47"/>
  <c r="C54" i="47"/>
  <c r="D54" i="47"/>
  <c r="E54" i="47"/>
  <c r="F54" i="47"/>
  <c r="C55" i="47"/>
  <c r="D55" i="47"/>
  <c r="E55" i="47"/>
  <c r="F55" i="47"/>
  <c r="C56" i="47"/>
  <c r="D56" i="47"/>
  <c r="E56" i="47"/>
  <c r="F56" i="47"/>
  <c r="C57" i="47"/>
  <c r="D57" i="47"/>
  <c r="E57" i="47"/>
  <c r="F57" i="47"/>
  <c r="C58" i="47"/>
  <c r="D58" i="47"/>
  <c r="E58" i="47"/>
  <c r="F58" i="47"/>
  <c r="C59" i="47"/>
  <c r="D59" i="47"/>
  <c r="E59" i="47"/>
  <c r="F59" i="47"/>
  <c r="C60" i="47"/>
  <c r="D60" i="47"/>
  <c r="E60" i="47"/>
  <c r="F60" i="47"/>
  <c r="C61" i="47"/>
  <c r="D61" i="47"/>
  <c r="E61" i="47"/>
  <c r="F61" i="47"/>
  <c r="C62" i="47"/>
  <c r="D62" i="47"/>
  <c r="E62" i="47"/>
  <c r="F62" i="47"/>
  <c r="C63" i="47"/>
  <c r="D63" i="47"/>
  <c r="E63" i="47"/>
  <c r="F63" i="47"/>
  <c r="C64" i="47"/>
  <c r="D64" i="47"/>
  <c r="E64" i="47"/>
  <c r="F64" i="47"/>
  <c r="C65" i="47"/>
  <c r="D65" i="47"/>
  <c r="E65" i="47"/>
  <c r="F65" i="47"/>
  <c r="C66" i="47"/>
  <c r="D66" i="47"/>
  <c r="E66" i="47"/>
  <c r="F66" i="47"/>
  <c r="C67" i="47"/>
  <c r="D67" i="47"/>
  <c r="E67" i="47"/>
  <c r="F67" i="47"/>
  <c r="C68" i="47"/>
  <c r="D68" i="47"/>
  <c r="E68" i="47"/>
  <c r="F68" i="47"/>
  <c r="C69" i="47"/>
  <c r="D69" i="47"/>
  <c r="E69" i="47"/>
  <c r="F69" i="47"/>
  <c r="D52" i="47"/>
  <c r="E52" i="47"/>
  <c r="F52" i="47"/>
  <c r="C52" i="47"/>
  <c r="C55" i="42"/>
  <c r="D55" i="42"/>
  <c r="E55" i="42"/>
  <c r="F55" i="42"/>
  <c r="C56" i="42"/>
  <c r="D56" i="42"/>
  <c r="E56" i="42"/>
  <c r="F56" i="42"/>
  <c r="C57" i="42"/>
  <c r="D57" i="42"/>
  <c r="E57" i="42"/>
  <c r="F57" i="42"/>
  <c r="C58" i="42"/>
  <c r="D58" i="42"/>
  <c r="E58" i="42"/>
  <c r="F58" i="42"/>
  <c r="C59" i="42"/>
  <c r="D59" i="42"/>
  <c r="E59" i="42"/>
  <c r="F59" i="42"/>
  <c r="C60" i="42"/>
  <c r="D60" i="42"/>
  <c r="E60" i="42"/>
  <c r="F60" i="42"/>
  <c r="C61" i="42"/>
  <c r="D61" i="42"/>
  <c r="E61" i="42"/>
  <c r="F61" i="42"/>
  <c r="C62" i="42"/>
  <c r="D62" i="42"/>
  <c r="E62" i="42"/>
  <c r="F62" i="42"/>
  <c r="C63" i="42"/>
  <c r="D63" i="42"/>
  <c r="E63" i="42"/>
  <c r="F63" i="42"/>
  <c r="C64" i="42"/>
  <c r="D64" i="42"/>
  <c r="E64" i="42"/>
  <c r="F64" i="42"/>
  <c r="C65" i="42"/>
  <c r="D65" i="42"/>
  <c r="E65" i="42"/>
  <c r="F65" i="42"/>
  <c r="C66" i="42"/>
  <c r="D66" i="42"/>
  <c r="E66" i="42"/>
  <c r="F66" i="42"/>
  <c r="C67" i="42"/>
  <c r="D67" i="42"/>
  <c r="E67" i="42"/>
  <c r="F67" i="42"/>
  <c r="C68" i="42"/>
  <c r="D68" i="42"/>
  <c r="E68" i="42"/>
  <c r="F68" i="42"/>
  <c r="C69" i="42"/>
  <c r="D69" i="42"/>
  <c r="E69" i="42"/>
  <c r="F69" i="42"/>
  <c r="C70" i="42"/>
  <c r="D70" i="42"/>
  <c r="E70" i="42"/>
  <c r="F70" i="42"/>
  <c r="C71" i="42"/>
  <c r="D71" i="42"/>
  <c r="E71" i="42"/>
  <c r="F71" i="42"/>
  <c r="D54" i="42"/>
  <c r="E54" i="42"/>
  <c r="F54" i="42"/>
  <c r="C54" i="42"/>
  <c r="C55" i="43"/>
  <c r="D55" i="43"/>
  <c r="E55" i="43"/>
  <c r="F55" i="43"/>
  <c r="C56" i="43"/>
  <c r="D56" i="43"/>
  <c r="E56" i="43"/>
  <c r="F56" i="43"/>
  <c r="C57" i="43"/>
  <c r="D57" i="43"/>
  <c r="E57" i="43"/>
  <c r="F57" i="43"/>
  <c r="C58" i="43"/>
  <c r="D58" i="43"/>
  <c r="E58" i="43"/>
  <c r="F58" i="43"/>
  <c r="C59" i="43"/>
  <c r="D59" i="43"/>
  <c r="E59" i="43"/>
  <c r="F59" i="43"/>
  <c r="C60" i="43"/>
  <c r="D60" i="43"/>
  <c r="E60" i="43"/>
  <c r="F60" i="43"/>
  <c r="C61" i="43"/>
  <c r="D61" i="43"/>
  <c r="E61" i="43"/>
  <c r="F61" i="43"/>
  <c r="C62" i="43"/>
  <c r="D62" i="43"/>
  <c r="E62" i="43"/>
  <c r="F62" i="43"/>
  <c r="C63" i="43"/>
  <c r="D63" i="43"/>
  <c r="E63" i="43"/>
  <c r="F63" i="43"/>
  <c r="C64" i="43"/>
  <c r="D64" i="43"/>
  <c r="E64" i="43"/>
  <c r="F64" i="43"/>
  <c r="C65" i="43"/>
  <c r="D65" i="43"/>
  <c r="E65" i="43"/>
  <c r="F65" i="43"/>
  <c r="C66" i="43"/>
  <c r="D66" i="43"/>
  <c r="E66" i="43"/>
  <c r="F66" i="43"/>
  <c r="C67" i="43"/>
  <c r="D67" i="43"/>
  <c r="E67" i="43"/>
  <c r="F67" i="43"/>
  <c r="C68" i="43"/>
  <c r="D68" i="43"/>
  <c r="E68" i="43"/>
  <c r="F68" i="43"/>
  <c r="C69" i="43"/>
  <c r="D69" i="43"/>
  <c r="E69" i="43"/>
  <c r="F69" i="43"/>
  <c r="C70" i="43"/>
  <c r="D70" i="43"/>
  <c r="E70" i="43"/>
  <c r="F70" i="43"/>
  <c r="C71" i="43"/>
  <c r="D71" i="43"/>
  <c r="E71" i="43"/>
  <c r="F71" i="43"/>
  <c r="D54" i="43"/>
  <c r="E54" i="43"/>
  <c r="F54" i="43"/>
  <c r="C54" i="43"/>
  <c r="C55" i="36"/>
  <c r="D55" i="36"/>
  <c r="E55" i="36"/>
  <c r="F55" i="36"/>
  <c r="C56" i="36"/>
  <c r="D56" i="36"/>
  <c r="E56" i="36"/>
  <c r="F56" i="36"/>
  <c r="C57" i="36"/>
  <c r="D57" i="36"/>
  <c r="E57" i="36"/>
  <c r="F57" i="36"/>
  <c r="C58" i="36"/>
  <c r="D58" i="36"/>
  <c r="E58" i="36"/>
  <c r="F58" i="36"/>
  <c r="C59" i="36"/>
  <c r="D59" i="36"/>
  <c r="E59" i="36"/>
  <c r="F59" i="36"/>
  <c r="C60" i="36"/>
  <c r="D60" i="36"/>
  <c r="E60" i="36"/>
  <c r="F60" i="36"/>
  <c r="C61" i="36"/>
  <c r="D61" i="36"/>
  <c r="E61" i="36"/>
  <c r="F61" i="36"/>
  <c r="C62" i="36"/>
  <c r="D62" i="36"/>
  <c r="E62" i="36"/>
  <c r="F62" i="36"/>
  <c r="C63" i="36"/>
  <c r="D63" i="36"/>
  <c r="E63" i="36"/>
  <c r="F63" i="36"/>
  <c r="C64" i="36"/>
  <c r="D64" i="36"/>
  <c r="E64" i="36"/>
  <c r="F64" i="36"/>
  <c r="C65" i="36"/>
  <c r="D65" i="36"/>
  <c r="E65" i="36"/>
  <c r="F65" i="36"/>
  <c r="C66" i="36"/>
  <c r="D66" i="36"/>
  <c r="E66" i="36"/>
  <c r="F66" i="36"/>
  <c r="C67" i="36"/>
  <c r="D67" i="36"/>
  <c r="E67" i="36"/>
  <c r="F67" i="36"/>
  <c r="C68" i="36"/>
  <c r="D68" i="36"/>
  <c r="E68" i="36"/>
  <c r="F68" i="36"/>
  <c r="C69" i="36"/>
  <c r="D69" i="36"/>
  <c r="E69" i="36"/>
  <c r="F69" i="36"/>
  <c r="C70" i="36"/>
  <c r="D70" i="36"/>
  <c r="E70" i="36"/>
  <c r="F70" i="36"/>
  <c r="C71" i="36"/>
  <c r="D71" i="36"/>
  <c r="E71" i="36"/>
  <c r="F71" i="36"/>
  <c r="D54" i="36"/>
  <c r="E54" i="36"/>
  <c r="F54" i="36"/>
  <c r="C54" i="20"/>
  <c r="D54" i="20"/>
  <c r="E54" i="20"/>
  <c r="F54" i="20"/>
  <c r="C55" i="20"/>
  <c r="D55" i="20"/>
  <c r="E55" i="20"/>
  <c r="F55" i="20"/>
  <c r="C56" i="20"/>
  <c r="D56" i="20"/>
  <c r="E56" i="20"/>
  <c r="F56" i="20"/>
  <c r="C57" i="20"/>
  <c r="D57" i="20"/>
  <c r="E57" i="20"/>
  <c r="F57" i="20"/>
  <c r="C58" i="20"/>
  <c r="D58" i="20"/>
  <c r="E58" i="20"/>
  <c r="F58" i="20"/>
  <c r="C59" i="20"/>
  <c r="D59" i="20"/>
  <c r="E59" i="20"/>
  <c r="F59" i="20"/>
  <c r="C60" i="20"/>
  <c r="D60" i="20"/>
  <c r="E60" i="20"/>
  <c r="F60" i="20"/>
  <c r="C61" i="20"/>
  <c r="D61" i="20"/>
  <c r="E61" i="20"/>
  <c r="F61" i="20"/>
  <c r="C62" i="20"/>
  <c r="D62" i="20"/>
  <c r="E62" i="20"/>
  <c r="F62" i="20"/>
  <c r="C63" i="20"/>
  <c r="D63" i="20"/>
  <c r="E63" i="20"/>
  <c r="F63" i="20"/>
  <c r="C64" i="20"/>
  <c r="D64" i="20"/>
  <c r="E64" i="20"/>
  <c r="F64" i="20"/>
  <c r="C65" i="20"/>
  <c r="D65" i="20"/>
  <c r="E65" i="20"/>
  <c r="F65" i="20"/>
  <c r="C66" i="20"/>
  <c r="D66" i="20"/>
  <c r="E66" i="20"/>
  <c r="F66" i="20"/>
  <c r="C67" i="20"/>
  <c r="D67" i="20"/>
  <c r="E67" i="20"/>
  <c r="F67" i="20"/>
  <c r="C68" i="20"/>
  <c r="D68" i="20"/>
  <c r="E68" i="20"/>
  <c r="F68" i="20"/>
  <c r="C69" i="20"/>
  <c r="D69" i="20"/>
  <c r="E69" i="20"/>
  <c r="F69" i="20"/>
  <c r="C70" i="20"/>
  <c r="D70" i="20"/>
  <c r="E70" i="20"/>
  <c r="F70" i="20"/>
  <c r="D53" i="20"/>
  <c r="E53" i="20"/>
  <c r="F53" i="20"/>
  <c r="C53" i="20"/>
  <c r="G55" i="61"/>
  <c r="G56" i="61"/>
  <c r="G57" i="61"/>
  <c r="G58" i="61"/>
  <c r="G59" i="61"/>
  <c r="G60" i="61"/>
  <c r="G61" i="61"/>
  <c r="G62" i="61"/>
  <c r="G63" i="61"/>
  <c r="G64" i="61"/>
  <c r="G65" i="61"/>
  <c r="G66" i="61"/>
  <c r="G67" i="61"/>
  <c r="G68" i="61"/>
  <c r="G69" i="61"/>
  <c r="G70" i="61"/>
  <c r="G71" i="61"/>
  <c r="G54" i="61"/>
  <c r="D69" i="1" l="1"/>
  <c r="C69" i="1"/>
  <c r="F69" i="1" l="1"/>
  <c r="E69" i="1"/>
  <c r="K146" i="1" l="1"/>
  <c r="J146" i="1"/>
  <c r="F68" i="1" l="1"/>
  <c r="E68" i="1"/>
  <c r="C146" i="1" l="1"/>
  <c r="C45" i="61"/>
  <c r="K145" i="1" l="1"/>
  <c r="J145" i="1"/>
  <c r="F67" i="1"/>
  <c r="E67" i="1"/>
  <c r="F66" i="1" l="1"/>
  <c r="E66" i="1"/>
  <c r="K144" i="1" l="1"/>
  <c r="J144" i="1"/>
  <c r="C46" i="20" l="1"/>
  <c r="F65" i="1" l="1"/>
  <c r="E65" i="1"/>
  <c r="K143" i="1"/>
  <c r="J143" i="1"/>
  <c r="C29" i="47" l="1"/>
  <c r="C30" i="47"/>
  <c r="C31" i="47"/>
  <c r="C32" i="47"/>
  <c r="C33" i="47"/>
  <c r="C34" i="47"/>
  <c r="C35" i="47"/>
  <c r="C36" i="47"/>
  <c r="C37" i="47"/>
  <c r="C38" i="47"/>
  <c r="C39" i="47"/>
  <c r="C40" i="47"/>
  <c r="C41" i="47"/>
  <c r="C42" i="47"/>
  <c r="C43" i="47"/>
  <c r="C44" i="47"/>
  <c r="C28" i="47"/>
  <c r="C31" i="42" l="1"/>
  <c r="C32" i="42"/>
  <c r="C33" i="42"/>
  <c r="C34" i="42"/>
  <c r="C35" i="42"/>
  <c r="C36" i="42"/>
  <c r="C37" i="42"/>
  <c r="C38" i="42"/>
  <c r="C39" i="42"/>
  <c r="C40" i="42"/>
  <c r="C41" i="42"/>
  <c r="C42" i="42"/>
  <c r="C43" i="42"/>
  <c r="C44" i="42"/>
  <c r="C45" i="42"/>
  <c r="C46" i="42"/>
  <c r="C30" i="42"/>
  <c r="C31" i="43"/>
  <c r="C32" i="43"/>
  <c r="C33" i="43"/>
  <c r="C34" i="43"/>
  <c r="C35" i="43"/>
  <c r="C36" i="43"/>
  <c r="C37" i="43"/>
  <c r="C38" i="43"/>
  <c r="C39" i="43"/>
  <c r="C40" i="43"/>
  <c r="C41" i="43"/>
  <c r="C42" i="43"/>
  <c r="C43" i="43"/>
  <c r="C44" i="43"/>
  <c r="C45" i="43"/>
  <c r="C46" i="43"/>
  <c r="C30" i="43"/>
  <c r="C30" i="44"/>
  <c r="C31" i="36"/>
  <c r="C32" i="36"/>
  <c r="C33" i="36"/>
  <c r="C34" i="36"/>
  <c r="C35" i="36"/>
  <c r="C36" i="36"/>
  <c r="C37" i="36"/>
  <c r="C38" i="36"/>
  <c r="C39" i="36"/>
  <c r="C40" i="36"/>
  <c r="C41" i="36"/>
  <c r="C42" i="36"/>
  <c r="C43" i="36"/>
  <c r="C44" i="36"/>
  <c r="C45" i="36"/>
  <c r="C46" i="36"/>
  <c r="C30" i="36"/>
  <c r="C30" i="20"/>
  <c r="C31" i="20"/>
  <c r="C32" i="20"/>
  <c r="C33" i="20"/>
  <c r="C34" i="20"/>
  <c r="C35" i="20"/>
  <c r="C36" i="20"/>
  <c r="C37" i="20"/>
  <c r="C38" i="20"/>
  <c r="C39" i="20"/>
  <c r="C40" i="20"/>
  <c r="C41" i="20"/>
  <c r="C42" i="20"/>
  <c r="C43" i="20"/>
  <c r="C44" i="20"/>
  <c r="C45" i="20"/>
  <c r="C29" i="20"/>
  <c r="C29" i="15"/>
  <c r="C30" i="15"/>
  <c r="C31" i="15"/>
  <c r="C32" i="15"/>
  <c r="C33" i="15"/>
  <c r="C34" i="15"/>
  <c r="C35" i="15"/>
  <c r="C36" i="15"/>
  <c r="C37" i="15"/>
  <c r="C38" i="15"/>
  <c r="C39" i="15"/>
  <c r="C40" i="15"/>
  <c r="C41" i="15"/>
  <c r="C42" i="15"/>
  <c r="C43" i="15"/>
  <c r="C44" i="15"/>
  <c r="C28" i="15"/>
  <c r="C29" i="45"/>
  <c r="C30" i="45"/>
  <c r="C31" i="45"/>
  <c r="C32" i="45"/>
  <c r="C33" i="45"/>
  <c r="C34" i="45"/>
  <c r="C35" i="45"/>
  <c r="C36" i="45"/>
  <c r="C37" i="45"/>
  <c r="C38" i="45"/>
  <c r="C39" i="45"/>
  <c r="C40" i="45"/>
  <c r="C41" i="45"/>
  <c r="C42" i="45"/>
  <c r="C43" i="45"/>
  <c r="C44" i="45"/>
  <c r="C28" i="45"/>
  <c r="C29" i="2" l="1"/>
  <c r="C30" i="2"/>
  <c r="C31" i="2"/>
  <c r="C32" i="2"/>
  <c r="C33" i="2"/>
  <c r="C34" i="2"/>
  <c r="C35" i="2"/>
  <c r="C36" i="2"/>
  <c r="C37" i="2"/>
  <c r="C38" i="2"/>
  <c r="C39" i="2"/>
  <c r="C40" i="2"/>
  <c r="C41" i="2"/>
  <c r="C42" i="2"/>
  <c r="C43" i="2"/>
  <c r="C44" i="2"/>
  <c r="C28" i="2"/>
  <c r="AA29" i="31"/>
  <c r="AA30" i="31"/>
  <c r="AA31" i="31"/>
  <c r="AA32" i="31"/>
  <c r="AA33" i="31"/>
  <c r="AA34" i="31"/>
  <c r="AA35" i="31"/>
  <c r="AA36" i="31"/>
  <c r="AA37" i="31"/>
  <c r="AA38" i="31"/>
  <c r="AA39" i="31"/>
  <c r="AA40" i="31"/>
  <c r="AA41" i="31"/>
  <c r="AA42" i="31"/>
  <c r="AA43" i="31"/>
  <c r="AA44" i="31"/>
  <c r="AA28" i="31"/>
  <c r="AA29" i="17"/>
  <c r="C29" i="6"/>
  <c r="C30" i="6"/>
  <c r="C31" i="6"/>
  <c r="C32" i="6"/>
  <c r="C33" i="6"/>
  <c r="C34" i="6"/>
  <c r="C35" i="6"/>
  <c r="C36" i="6"/>
  <c r="C37" i="6"/>
  <c r="C38" i="6"/>
  <c r="C39" i="6"/>
  <c r="C40" i="6"/>
  <c r="C41" i="6"/>
  <c r="C42" i="6"/>
  <c r="C43" i="6"/>
  <c r="C44" i="6"/>
  <c r="C28" i="6"/>
  <c r="C30" i="5"/>
  <c r="C31" i="5"/>
  <c r="C32" i="5"/>
  <c r="C33" i="5"/>
  <c r="C34" i="5"/>
  <c r="C35" i="5"/>
  <c r="C36" i="5"/>
  <c r="C37" i="5"/>
  <c r="C38" i="5"/>
  <c r="C39" i="5"/>
  <c r="C40" i="5"/>
  <c r="C41" i="5"/>
  <c r="C42" i="5"/>
  <c r="C43" i="5"/>
  <c r="C44" i="5"/>
  <c r="C45" i="5"/>
  <c r="C29" i="5"/>
  <c r="C47" i="43" l="1"/>
  <c r="C47" i="36"/>
  <c r="C45" i="45"/>
  <c r="C45" i="47" l="1"/>
  <c r="C45" i="15"/>
  <c r="C47" i="42"/>
  <c r="C36" i="48"/>
  <c r="C35" i="48"/>
  <c r="C29" i="48"/>
  <c r="C43" i="48"/>
  <c r="C42" i="48"/>
  <c r="C34" i="48"/>
  <c r="C37" i="48"/>
  <c r="C33" i="48"/>
  <c r="C32" i="48"/>
  <c r="C40" i="48"/>
  <c r="C39" i="48"/>
  <c r="C31" i="48"/>
  <c r="C28" i="48"/>
  <c r="C44" i="48"/>
  <c r="C41" i="48"/>
  <c r="C38" i="48"/>
  <c r="C30" i="48"/>
  <c r="C45" i="2" l="1"/>
  <c r="C45" i="6"/>
  <c r="C46" i="5"/>
  <c r="AA45" i="31"/>
  <c r="C45" i="48" l="1"/>
  <c r="H143" i="1" s="1"/>
  <c r="G200" i="1" l="1"/>
  <c r="F200" i="1"/>
  <c r="K122" i="1"/>
  <c r="J122" i="1"/>
  <c r="H122" i="1"/>
  <c r="F44" i="1"/>
  <c r="E44" i="1"/>
  <c r="G199" i="1"/>
  <c r="F199" i="1"/>
  <c r="K121" i="1"/>
  <c r="J121" i="1"/>
  <c r="H121" i="1"/>
  <c r="F43" i="1"/>
  <c r="E43" i="1"/>
  <c r="G198" i="1"/>
  <c r="F198" i="1"/>
  <c r="K120" i="1"/>
  <c r="J120" i="1"/>
  <c r="H120" i="1"/>
  <c r="F42" i="1"/>
  <c r="E42" i="1"/>
  <c r="G197" i="1"/>
  <c r="F197" i="1"/>
  <c r="K119" i="1"/>
  <c r="J119" i="1"/>
  <c r="H119" i="1"/>
  <c r="F41" i="1"/>
  <c r="E41" i="1"/>
  <c r="H251" i="1"/>
  <c r="F251" i="1"/>
  <c r="D251" i="1"/>
  <c r="G196" i="1"/>
  <c r="F196" i="1"/>
  <c r="K118" i="1"/>
  <c r="J118" i="1"/>
  <c r="H118" i="1"/>
  <c r="F40" i="1"/>
  <c r="E40" i="1"/>
  <c r="H250" i="1"/>
  <c r="F250" i="1"/>
  <c r="D250" i="1"/>
  <c r="G195" i="1"/>
  <c r="F195" i="1"/>
  <c r="K117" i="1"/>
  <c r="J117" i="1"/>
  <c r="H117" i="1"/>
  <c r="F39" i="1"/>
  <c r="E39" i="1"/>
  <c r="H249" i="1"/>
  <c r="F249" i="1"/>
  <c r="D246" i="1"/>
  <c r="D249" i="1"/>
  <c r="G194" i="1"/>
  <c r="F194" i="1"/>
  <c r="K116" i="1"/>
  <c r="J116" i="1"/>
  <c r="H116" i="1"/>
  <c r="F38" i="1"/>
  <c r="E38" i="1"/>
  <c r="H248" i="1"/>
  <c r="H247" i="1"/>
  <c r="H246" i="1"/>
  <c r="H245" i="1"/>
  <c r="H244" i="1"/>
  <c r="F248" i="1"/>
  <c r="F247" i="1"/>
  <c r="F246" i="1"/>
  <c r="F245" i="1"/>
  <c r="F244" i="1"/>
  <c r="D248" i="1"/>
  <c r="G193" i="1"/>
  <c r="F193" i="1"/>
  <c r="F37" i="1"/>
  <c r="E37" i="1"/>
  <c r="K115" i="1"/>
  <c r="J115" i="1"/>
  <c r="H115" i="1"/>
  <c r="F36" i="1"/>
  <c r="E36" i="1"/>
  <c r="K114" i="1"/>
  <c r="J114" i="1"/>
  <c r="H114" i="1"/>
  <c r="D247" i="1"/>
  <c r="G192" i="1"/>
  <c r="F192" i="1"/>
  <c r="G191" i="1"/>
  <c r="F191" i="1"/>
  <c r="F35" i="1"/>
  <c r="E35" i="1"/>
  <c r="K113" i="1"/>
  <c r="J113" i="1"/>
  <c r="H113" i="1"/>
  <c r="D245" i="1"/>
  <c r="D244" i="1"/>
  <c r="G190" i="1"/>
  <c r="F190" i="1"/>
  <c r="F34" i="1"/>
  <c r="E34" i="1"/>
  <c r="K112" i="1"/>
  <c r="J112" i="1"/>
  <c r="H112" i="1"/>
  <c r="G171" i="1"/>
  <c r="G172" i="1"/>
  <c r="G173" i="1"/>
  <c r="G174" i="1"/>
  <c r="G175" i="1"/>
  <c r="G176" i="1"/>
  <c r="G177" i="1"/>
  <c r="G178" i="1"/>
  <c r="G179" i="1"/>
  <c r="G180" i="1"/>
  <c r="G181" i="1"/>
  <c r="G182" i="1"/>
  <c r="G183" i="1"/>
  <c r="G184" i="1"/>
  <c r="G185" i="1"/>
  <c r="G186" i="1"/>
  <c r="G187" i="1"/>
  <c r="G188" i="1"/>
  <c r="G189" i="1"/>
  <c r="G166" i="1"/>
  <c r="G167" i="1"/>
  <c r="G168" i="1"/>
  <c r="G169" i="1"/>
  <c r="G170" i="1"/>
  <c r="G165" i="1"/>
  <c r="F189" i="1"/>
  <c r="F33" i="1"/>
  <c r="E33" i="1"/>
  <c r="K111" i="1"/>
  <c r="J111" i="1"/>
  <c r="H111" i="1"/>
  <c r="F188" i="1"/>
  <c r="K110" i="1"/>
  <c r="J110" i="1"/>
  <c r="H110" i="1"/>
  <c r="Z23" i="31"/>
  <c r="Z23" i="17"/>
  <c r="F32" i="1"/>
  <c r="E32" i="1"/>
  <c r="F187" i="1"/>
  <c r="K109" i="1"/>
  <c r="J109" i="1"/>
  <c r="F31" i="1"/>
  <c r="E31" i="1"/>
  <c r="H109" i="1"/>
  <c r="Y23" i="31"/>
  <c r="Y23" i="17"/>
  <c r="F186" i="1"/>
  <c r="F30" i="1"/>
  <c r="E30" i="1"/>
  <c r="K108" i="1"/>
  <c r="J108" i="1"/>
  <c r="H108" i="1"/>
  <c r="T29" i="31"/>
  <c r="T30" i="31"/>
  <c r="T31" i="31"/>
  <c r="T32" i="31"/>
  <c r="T33" i="31"/>
  <c r="T34" i="31"/>
  <c r="T35" i="31"/>
  <c r="T36" i="31"/>
  <c r="T37" i="31"/>
  <c r="T38" i="31"/>
  <c r="T39" i="31"/>
  <c r="T40" i="31"/>
  <c r="T41" i="31"/>
  <c r="T42" i="31"/>
  <c r="T43" i="31"/>
  <c r="T44" i="31"/>
  <c r="T28" i="31"/>
  <c r="X23" i="31"/>
  <c r="T30" i="17"/>
  <c r="T31" i="17"/>
  <c r="T32" i="17"/>
  <c r="T33" i="17"/>
  <c r="T34" i="17"/>
  <c r="T35" i="17"/>
  <c r="T36" i="17"/>
  <c r="T37" i="17"/>
  <c r="T38" i="17"/>
  <c r="T39" i="17"/>
  <c r="T40" i="17"/>
  <c r="T41" i="17"/>
  <c r="T42" i="17"/>
  <c r="T43" i="17"/>
  <c r="T44" i="17"/>
  <c r="T45" i="17"/>
  <c r="T29" i="17"/>
  <c r="X23" i="17"/>
  <c r="F185" i="1"/>
  <c r="F29" i="1"/>
  <c r="E29" i="1"/>
  <c r="K107" i="1"/>
  <c r="J107" i="1"/>
  <c r="H107" i="1"/>
  <c r="S29" i="31"/>
  <c r="S30" i="31"/>
  <c r="S31" i="31"/>
  <c r="S32" i="31"/>
  <c r="S33" i="31"/>
  <c r="S34" i="31"/>
  <c r="S35" i="31"/>
  <c r="S36" i="31"/>
  <c r="S37" i="31"/>
  <c r="S38" i="31"/>
  <c r="S39" i="31"/>
  <c r="S40" i="31"/>
  <c r="S41" i="31"/>
  <c r="S42" i="31"/>
  <c r="S43" i="31"/>
  <c r="S44" i="31"/>
  <c r="S28" i="31"/>
  <c r="W23" i="31"/>
  <c r="S45" i="17"/>
  <c r="S44" i="17"/>
  <c r="S43" i="17"/>
  <c r="S42" i="17"/>
  <c r="S41" i="17"/>
  <c r="S40" i="17"/>
  <c r="S39" i="17"/>
  <c r="S38" i="17"/>
  <c r="S37" i="17"/>
  <c r="S36" i="17"/>
  <c r="S35" i="17"/>
  <c r="S34" i="17"/>
  <c r="S33" i="17"/>
  <c r="S32" i="17"/>
  <c r="S31" i="17"/>
  <c r="S30" i="17"/>
  <c r="S29" i="17"/>
  <c r="W23" i="17"/>
  <c r="S46" i="17" s="1"/>
  <c r="R44" i="31"/>
  <c r="Q44" i="31"/>
  <c r="P44" i="31"/>
  <c r="O44" i="31"/>
  <c r="N44" i="31"/>
  <c r="M44" i="31"/>
  <c r="L44" i="31"/>
  <c r="K44" i="31"/>
  <c r="J44" i="31"/>
  <c r="I44" i="31"/>
  <c r="H44" i="31"/>
  <c r="G44" i="31"/>
  <c r="F44" i="31"/>
  <c r="E44" i="31"/>
  <c r="D44" i="31"/>
  <c r="C44" i="31"/>
  <c r="R43" i="31"/>
  <c r="Q43" i="31"/>
  <c r="P43" i="31"/>
  <c r="O43" i="31"/>
  <c r="N43" i="31"/>
  <c r="M43" i="31"/>
  <c r="L43" i="31"/>
  <c r="K43" i="31"/>
  <c r="J43" i="31"/>
  <c r="I43" i="31"/>
  <c r="H43" i="31"/>
  <c r="G43" i="31"/>
  <c r="F43" i="31"/>
  <c r="E43" i="31"/>
  <c r="D43" i="31"/>
  <c r="C43" i="31"/>
  <c r="R42" i="31"/>
  <c r="Q42" i="31"/>
  <c r="P42" i="31"/>
  <c r="O42" i="31"/>
  <c r="N42" i="31"/>
  <c r="M42" i="31"/>
  <c r="L42" i="31"/>
  <c r="K42" i="31"/>
  <c r="J42" i="31"/>
  <c r="I42" i="31"/>
  <c r="H42" i="31"/>
  <c r="G42" i="31"/>
  <c r="F42" i="31"/>
  <c r="E42" i="31"/>
  <c r="D42" i="31"/>
  <c r="C42" i="31"/>
  <c r="R41" i="31"/>
  <c r="Q41" i="31"/>
  <c r="P41" i="31"/>
  <c r="O41" i="31"/>
  <c r="N41" i="31"/>
  <c r="M41" i="31"/>
  <c r="L41" i="31"/>
  <c r="K41" i="31"/>
  <c r="J41" i="31"/>
  <c r="I41" i="31"/>
  <c r="H41" i="31"/>
  <c r="G41" i="31"/>
  <c r="F41" i="31"/>
  <c r="E41" i="31"/>
  <c r="D41" i="31"/>
  <c r="C41" i="31"/>
  <c r="R40" i="31"/>
  <c r="Q40" i="31"/>
  <c r="P40" i="31"/>
  <c r="O40" i="31"/>
  <c r="N40" i="31"/>
  <c r="M40" i="31"/>
  <c r="L40" i="31"/>
  <c r="K40" i="31"/>
  <c r="J40" i="31"/>
  <c r="I40" i="31"/>
  <c r="H40" i="31"/>
  <c r="G40" i="31"/>
  <c r="F40" i="31"/>
  <c r="E40" i="31"/>
  <c r="D40" i="31"/>
  <c r="C40" i="31"/>
  <c r="R39" i="31"/>
  <c r="Q39" i="31"/>
  <c r="P39" i="31"/>
  <c r="O39" i="31"/>
  <c r="N39" i="31"/>
  <c r="M39" i="31"/>
  <c r="L39" i="31"/>
  <c r="K39" i="31"/>
  <c r="J39" i="31"/>
  <c r="I39" i="31"/>
  <c r="H39" i="31"/>
  <c r="G39" i="31"/>
  <c r="F39" i="31"/>
  <c r="E39" i="31"/>
  <c r="D39" i="31"/>
  <c r="C39" i="31"/>
  <c r="R38" i="31"/>
  <c r="Q38" i="31"/>
  <c r="P38" i="31"/>
  <c r="O38" i="31"/>
  <c r="N38" i="31"/>
  <c r="M38" i="31"/>
  <c r="L38" i="31"/>
  <c r="K38" i="31"/>
  <c r="J38" i="31"/>
  <c r="I38" i="31"/>
  <c r="H38" i="31"/>
  <c r="G38" i="31"/>
  <c r="F38" i="31"/>
  <c r="E38" i="31"/>
  <c r="D38" i="31"/>
  <c r="C38" i="31"/>
  <c r="R37" i="31"/>
  <c r="Q37" i="31"/>
  <c r="P37" i="31"/>
  <c r="O37" i="31"/>
  <c r="N37" i="31"/>
  <c r="M37" i="31"/>
  <c r="L37" i="31"/>
  <c r="K37" i="31"/>
  <c r="J37" i="31"/>
  <c r="I37" i="31"/>
  <c r="H37" i="31"/>
  <c r="G37" i="31"/>
  <c r="F37" i="31"/>
  <c r="E37" i="31"/>
  <c r="D37" i="31"/>
  <c r="C37" i="31"/>
  <c r="R36" i="31"/>
  <c r="Q36" i="31"/>
  <c r="P36" i="31"/>
  <c r="O36" i="31"/>
  <c r="N36" i="31"/>
  <c r="M36" i="31"/>
  <c r="L36" i="31"/>
  <c r="K36" i="31"/>
  <c r="J36" i="31"/>
  <c r="I36" i="31"/>
  <c r="H36" i="31"/>
  <c r="G36" i="31"/>
  <c r="F36" i="31"/>
  <c r="E36" i="31"/>
  <c r="D36" i="31"/>
  <c r="C36" i="31"/>
  <c r="R35" i="31"/>
  <c r="Q35" i="31"/>
  <c r="P35" i="31"/>
  <c r="O35" i="31"/>
  <c r="N35" i="31"/>
  <c r="M35" i="31"/>
  <c r="L35" i="31"/>
  <c r="K35" i="31"/>
  <c r="J35" i="31"/>
  <c r="I35" i="31"/>
  <c r="H35" i="31"/>
  <c r="G35" i="31"/>
  <c r="F35" i="31"/>
  <c r="E35" i="31"/>
  <c r="D35" i="31"/>
  <c r="C35" i="31"/>
  <c r="R34" i="31"/>
  <c r="Q34" i="31"/>
  <c r="P34" i="31"/>
  <c r="O34" i="31"/>
  <c r="N34" i="31"/>
  <c r="M34" i="31"/>
  <c r="L34" i="31"/>
  <c r="K34" i="31"/>
  <c r="J34" i="31"/>
  <c r="I34" i="31"/>
  <c r="H34" i="31"/>
  <c r="G34" i="31"/>
  <c r="F34" i="31"/>
  <c r="E34" i="31"/>
  <c r="D34" i="31"/>
  <c r="C34" i="31"/>
  <c r="R33" i="31"/>
  <c r="Q33" i="31"/>
  <c r="P33" i="31"/>
  <c r="O33" i="31"/>
  <c r="N33" i="31"/>
  <c r="M33" i="31"/>
  <c r="L33" i="31"/>
  <c r="K33" i="31"/>
  <c r="J33" i="31"/>
  <c r="I33" i="31"/>
  <c r="H33" i="31"/>
  <c r="G33" i="31"/>
  <c r="F33" i="31"/>
  <c r="E33" i="31"/>
  <c r="D33" i="31"/>
  <c r="C33" i="31"/>
  <c r="R32" i="31"/>
  <c r="Q32" i="31"/>
  <c r="P32" i="31"/>
  <c r="O32" i="31"/>
  <c r="N32" i="31"/>
  <c r="M32" i="31"/>
  <c r="L32" i="31"/>
  <c r="K32" i="31"/>
  <c r="J32" i="31"/>
  <c r="I32" i="31"/>
  <c r="H32" i="31"/>
  <c r="G32" i="31"/>
  <c r="F32" i="31"/>
  <c r="E32" i="31"/>
  <c r="D32" i="31"/>
  <c r="C32" i="31"/>
  <c r="R31" i="31"/>
  <c r="Q31" i="31"/>
  <c r="P31" i="31"/>
  <c r="O31" i="31"/>
  <c r="N31" i="31"/>
  <c r="M31" i="31"/>
  <c r="L31" i="31"/>
  <c r="K31" i="31"/>
  <c r="J31" i="31"/>
  <c r="I31" i="31"/>
  <c r="H31" i="31"/>
  <c r="G31" i="31"/>
  <c r="F31" i="31"/>
  <c r="E31" i="31"/>
  <c r="D31" i="31"/>
  <c r="C31" i="31"/>
  <c r="R30" i="31"/>
  <c r="Q30" i="31"/>
  <c r="P30" i="31"/>
  <c r="O30" i="31"/>
  <c r="N30" i="31"/>
  <c r="M30" i="31"/>
  <c r="L30" i="31"/>
  <c r="K30" i="31"/>
  <c r="J30" i="31"/>
  <c r="I30" i="31"/>
  <c r="H30" i="31"/>
  <c r="G30" i="31"/>
  <c r="F30" i="31"/>
  <c r="E30" i="31"/>
  <c r="D30" i="31"/>
  <c r="C30" i="31"/>
  <c r="R29" i="31"/>
  <c r="Q29" i="31"/>
  <c r="P29" i="31"/>
  <c r="O29" i="31"/>
  <c r="N29" i="31"/>
  <c r="M29" i="31"/>
  <c r="L29" i="31"/>
  <c r="K29" i="31"/>
  <c r="J29" i="31"/>
  <c r="I29" i="31"/>
  <c r="H29" i="31"/>
  <c r="G29" i="31"/>
  <c r="F29" i="31"/>
  <c r="E29" i="31"/>
  <c r="D29" i="31"/>
  <c r="C29" i="31"/>
  <c r="R28" i="31"/>
  <c r="Q28" i="31"/>
  <c r="P28" i="31"/>
  <c r="O28" i="31"/>
  <c r="N28" i="31"/>
  <c r="M28" i="31"/>
  <c r="L28" i="31"/>
  <c r="K28" i="31"/>
  <c r="J28" i="31"/>
  <c r="I28" i="31"/>
  <c r="H28" i="31"/>
  <c r="G28" i="31"/>
  <c r="F28" i="31"/>
  <c r="E28" i="31"/>
  <c r="D28" i="31"/>
  <c r="C28" i="31"/>
  <c r="V23" i="31"/>
  <c r="D23" i="31"/>
  <c r="E23" i="31"/>
  <c r="F23" i="31"/>
  <c r="G23" i="31"/>
  <c r="H23" i="31"/>
  <c r="I23" i="31"/>
  <c r="J23" i="31"/>
  <c r="K23" i="31"/>
  <c r="L23" i="31"/>
  <c r="M23" i="31"/>
  <c r="N23" i="31"/>
  <c r="O23" i="31"/>
  <c r="P23" i="31"/>
  <c r="Q23" i="31"/>
  <c r="R23" i="31"/>
  <c r="S23" i="31"/>
  <c r="T23" i="31"/>
  <c r="U23" i="31"/>
  <c r="C23" i="31"/>
  <c r="C23" i="17"/>
  <c r="D23" i="17"/>
  <c r="E23" i="17"/>
  <c r="F23" i="17"/>
  <c r="G23" i="17"/>
  <c r="H23" i="17"/>
  <c r="I23" i="17"/>
  <c r="J23" i="17"/>
  <c r="K23" i="17"/>
  <c r="L23" i="17"/>
  <c r="M23" i="17"/>
  <c r="N23" i="17"/>
  <c r="O23" i="17"/>
  <c r="P23" i="17"/>
  <c r="Q23" i="17"/>
  <c r="R23" i="17"/>
  <c r="S23" i="17"/>
  <c r="T23" i="17"/>
  <c r="U23" i="17"/>
  <c r="V23" i="17"/>
  <c r="O30" i="17"/>
  <c r="O31" i="17"/>
  <c r="O32" i="17"/>
  <c r="O33" i="17"/>
  <c r="O34" i="17"/>
  <c r="O35" i="17"/>
  <c r="O36" i="17"/>
  <c r="O37" i="17"/>
  <c r="O38" i="17"/>
  <c r="O39" i="17"/>
  <c r="O40" i="17"/>
  <c r="O41" i="17"/>
  <c r="O42" i="17"/>
  <c r="O43" i="17"/>
  <c r="O44" i="17"/>
  <c r="O45" i="17"/>
  <c r="R30" i="17"/>
  <c r="R31" i="17"/>
  <c r="R32" i="17"/>
  <c r="R33" i="17"/>
  <c r="R34" i="17"/>
  <c r="R35" i="17"/>
  <c r="R36" i="17"/>
  <c r="R37" i="17"/>
  <c r="R38" i="17"/>
  <c r="R39" i="17"/>
  <c r="R40" i="17"/>
  <c r="R41" i="17"/>
  <c r="R42" i="17"/>
  <c r="R43" i="17"/>
  <c r="R44" i="17"/>
  <c r="R45" i="17"/>
  <c r="R29" i="17"/>
  <c r="F184" i="1"/>
  <c r="K106" i="1"/>
  <c r="J106" i="1"/>
  <c r="H106" i="1"/>
  <c r="F28" i="1"/>
  <c r="E28" i="1"/>
  <c r="F183" i="1"/>
  <c r="F27" i="1"/>
  <c r="E27" i="1"/>
  <c r="Q30" i="17"/>
  <c r="Q31" i="17"/>
  <c r="Q32" i="17"/>
  <c r="Q33" i="17"/>
  <c r="Q34" i="17"/>
  <c r="Q35" i="17"/>
  <c r="Q36" i="17"/>
  <c r="Q37" i="17"/>
  <c r="Q38" i="17"/>
  <c r="Q39" i="17"/>
  <c r="Q40" i="17"/>
  <c r="Q41" i="17"/>
  <c r="Q42" i="17"/>
  <c r="Q43" i="17"/>
  <c r="Q44" i="17"/>
  <c r="Q45" i="17"/>
  <c r="Q29" i="17"/>
  <c r="K105" i="1"/>
  <c r="J105" i="1"/>
  <c r="H105" i="1"/>
  <c r="F26" i="1"/>
  <c r="E26" i="1"/>
  <c r="F182" i="1"/>
  <c r="P30" i="17"/>
  <c r="P31" i="17"/>
  <c r="P32" i="17"/>
  <c r="P33" i="17"/>
  <c r="P34" i="17"/>
  <c r="P35" i="17"/>
  <c r="P36" i="17"/>
  <c r="P37" i="17"/>
  <c r="P38" i="17"/>
  <c r="P39" i="17"/>
  <c r="P40" i="17"/>
  <c r="P41" i="17"/>
  <c r="P42" i="17"/>
  <c r="P43" i="17"/>
  <c r="P44" i="17"/>
  <c r="P45" i="17"/>
  <c r="P29" i="17"/>
  <c r="K104" i="1"/>
  <c r="J104" i="1"/>
  <c r="H104" i="1"/>
  <c r="O29" i="17"/>
  <c r="L30" i="17"/>
  <c r="L31" i="17"/>
  <c r="L32" i="17"/>
  <c r="L33" i="17"/>
  <c r="L34" i="17"/>
  <c r="L35" i="17"/>
  <c r="L36" i="17"/>
  <c r="L37" i="17"/>
  <c r="L38" i="17"/>
  <c r="L39" i="17"/>
  <c r="L40" i="17"/>
  <c r="L41" i="17"/>
  <c r="L42" i="17"/>
  <c r="L43" i="17"/>
  <c r="L44" i="17"/>
  <c r="L45" i="17"/>
  <c r="L29" i="17"/>
  <c r="F181" i="1"/>
  <c r="F25" i="1"/>
  <c r="E25" i="1"/>
  <c r="K103" i="1"/>
  <c r="J103" i="1"/>
  <c r="H103" i="1"/>
  <c r="F180" i="1"/>
  <c r="F166" i="1"/>
  <c r="F167" i="1"/>
  <c r="F168" i="1"/>
  <c r="F165" i="1"/>
  <c r="K88" i="1"/>
  <c r="K89" i="1"/>
  <c r="K90" i="1"/>
  <c r="K87" i="1"/>
  <c r="J88" i="1"/>
  <c r="J89" i="1"/>
  <c r="J90" i="1"/>
  <c r="J87" i="1"/>
  <c r="H88" i="1"/>
  <c r="H89" i="1"/>
  <c r="H90" i="1"/>
  <c r="H87" i="1"/>
  <c r="E10" i="1"/>
  <c r="E11" i="1"/>
  <c r="E12" i="1"/>
  <c r="E13" i="1"/>
  <c r="E14" i="1"/>
  <c r="E15" i="1"/>
  <c r="E16" i="1"/>
  <c r="E17" i="1"/>
  <c r="E18" i="1"/>
  <c r="E19" i="1"/>
  <c r="E20" i="1"/>
  <c r="E21" i="1"/>
  <c r="E22" i="1"/>
  <c r="E23" i="1"/>
  <c r="E24" i="1"/>
  <c r="E9" i="1"/>
  <c r="F10" i="1"/>
  <c r="F11" i="1"/>
  <c r="F12" i="1"/>
  <c r="F13" i="1"/>
  <c r="F14" i="1"/>
  <c r="F15" i="1"/>
  <c r="F16" i="1"/>
  <c r="F17" i="1"/>
  <c r="F18" i="1"/>
  <c r="F19" i="1"/>
  <c r="F20" i="1"/>
  <c r="F21" i="1"/>
  <c r="F22" i="1"/>
  <c r="F23" i="1"/>
  <c r="F24" i="1"/>
  <c r="F9" i="1"/>
  <c r="K102" i="1"/>
  <c r="J102" i="1"/>
  <c r="H102" i="1"/>
  <c r="N30" i="17"/>
  <c r="N31" i="17"/>
  <c r="N32" i="17"/>
  <c r="N33" i="17"/>
  <c r="N34" i="17"/>
  <c r="N35" i="17"/>
  <c r="N36" i="17"/>
  <c r="N37" i="17"/>
  <c r="N38" i="17"/>
  <c r="N39" i="17"/>
  <c r="N40" i="17"/>
  <c r="N41" i="17"/>
  <c r="N42" i="17"/>
  <c r="N43" i="17"/>
  <c r="N44" i="17"/>
  <c r="N45" i="17"/>
  <c r="N29" i="17"/>
  <c r="K101" i="1"/>
  <c r="J101" i="1"/>
  <c r="F179" i="1"/>
  <c r="H101" i="1"/>
  <c r="M30" i="17"/>
  <c r="M31" i="17"/>
  <c r="M32" i="17"/>
  <c r="M33" i="17"/>
  <c r="M34" i="17"/>
  <c r="M35" i="17"/>
  <c r="M36" i="17"/>
  <c r="M37" i="17"/>
  <c r="M38" i="17"/>
  <c r="M39" i="17"/>
  <c r="M40" i="17"/>
  <c r="M41" i="17"/>
  <c r="M42" i="17"/>
  <c r="M43" i="17"/>
  <c r="M44" i="17"/>
  <c r="M45" i="17"/>
  <c r="M29" i="17"/>
  <c r="F178" i="1"/>
  <c r="K100" i="1"/>
  <c r="J100" i="1"/>
  <c r="H100" i="1"/>
  <c r="F173" i="1"/>
  <c r="F176" i="1"/>
  <c r="F177" i="1"/>
  <c r="K99" i="1"/>
  <c r="J99" i="1"/>
  <c r="H99" i="1"/>
  <c r="K98" i="1"/>
  <c r="J98" i="1"/>
  <c r="H98" i="1"/>
  <c r="K29" i="17"/>
  <c r="K30" i="17"/>
  <c r="K31" i="17"/>
  <c r="K32" i="17"/>
  <c r="K33" i="17"/>
  <c r="K34" i="17"/>
  <c r="K35" i="17"/>
  <c r="K36" i="17"/>
  <c r="K37" i="17"/>
  <c r="K38" i="17"/>
  <c r="K39" i="17"/>
  <c r="K40" i="17"/>
  <c r="K41" i="17"/>
  <c r="K42" i="17"/>
  <c r="K43" i="17"/>
  <c r="K44" i="17"/>
  <c r="K45" i="17"/>
  <c r="E35" i="17"/>
  <c r="J30" i="17"/>
  <c r="J31" i="17"/>
  <c r="J32" i="17"/>
  <c r="J33" i="17"/>
  <c r="J34" i="17"/>
  <c r="J35" i="17"/>
  <c r="J36" i="17"/>
  <c r="J37" i="17"/>
  <c r="J38" i="17"/>
  <c r="J39" i="17"/>
  <c r="J40" i="17"/>
  <c r="J41" i="17"/>
  <c r="J42" i="17"/>
  <c r="J43" i="17"/>
  <c r="J44" i="17"/>
  <c r="J45" i="17"/>
  <c r="J29" i="17"/>
  <c r="I30" i="17"/>
  <c r="I31" i="17"/>
  <c r="I32" i="17"/>
  <c r="I33" i="17"/>
  <c r="I34" i="17"/>
  <c r="I35" i="17"/>
  <c r="I36" i="17"/>
  <c r="I37" i="17"/>
  <c r="I38" i="17"/>
  <c r="I39" i="17"/>
  <c r="I40" i="17"/>
  <c r="I41" i="17"/>
  <c r="I42" i="17"/>
  <c r="I43" i="17"/>
  <c r="I44" i="17"/>
  <c r="I45" i="17"/>
  <c r="F175" i="1"/>
  <c r="F174" i="1"/>
  <c r="K97" i="1"/>
  <c r="J97" i="1"/>
  <c r="H97" i="1"/>
  <c r="K96" i="1"/>
  <c r="J96" i="1"/>
  <c r="H96" i="1"/>
  <c r="I29" i="17"/>
  <c r="H30" i="17"/>
  <c r="H31" i="17"/>
  <c r="H32" i="17"/>
  <c r="H33" i="17"/>
  <c r="H34" i="17"/>
  <c r="H35" i="17"/>
  <c r="H36" i="17"/>
  <c r="H37" i="17"/>
  <c r="H39" i="17"/>
  <c r="H40" i="17"/>
  <c r="H45" i="17"/>
  <c r="H41" i="17"/>
  <c r="H42" i="17"/>
  <c r="H43" i="17"/>
  <c r="H44" i="17"/>
  <c r="H38" i="17"/>
  <c r="H29" i="17"/>
  <c r="D45" i="17"/>
  <c r="E45" i="17"/>
  <c r="F45" i="17"/>
  <c r="G45" i="17"/>
  <c r="C45" i="17"/>
  <c r="G30" i="17"/>
  <c r="G31" i="17"/>
  <c r="G32" i="17"/>
  <c r="G33" i="17"/>
  <c r="G34" i="17"/>
  <c r="G35" i="17"/>
  <c r="G36" i="17"/>
  <c r="G37" i="17"/>
  <c r="G39" i="17"/>
  <c r="G40" i="17"/>
  <c r="G41" i="17"/>
  <c r="G42" i="17"/>
  <c r="G43" i="17"/>
  <c r="K95" i="1"/>
  <c r="J95" i="1"/>
  <c r="H95" i="1"/>
  <c r="C29" i="17"/>
  <c r="D29" i="17"/>
  <c r="E29" i="17"/>
  <c r="F29" i="17"/>
  <c r="G29" i="17"/>
  <c r="C30" i="17"/>
  <c r="D30" i="17"/>
  <c r="E30" i="17"/>
  <c r="F30" i="17"/>
  <c r="C31" i="17"/>
  <c r="D31" i="17"/>
  <c r="E31" i="17"/>
  <c r="F31" i="17"/>
  <c r="C32" i="17"/>
  <c r="D32" i="17"/>
  <c r="E32" i="17"/>
  <c r="F32" i="17"/>
  <c r="C33" i="17"/>
  <c r="D33" i="17"/>
  <c r="E33" i="17"/>
  <c r="F33" i="17"/>
  <c r="C34" i="17"/>
  <c r="D34" i="17"/>
  <c r="E34" i="17"/>
  <c r="F34" i="17"/>
  <c r="C35" i="17"/>
  <c r="D35" i="17"/>
  <c r="F35" i="17"/>
  <c r="C36" i="17"/>
  <c r="D36" i="17"/>
  <c r="E36" i="17"/>
  <c r="F36" i="17"/>
  <c r="C37" i="17"/>
  <c r="D37" i="17"/>
  <c r="E37" i="17"/>
  <c r="F37" i="17"/>
  <c r="C39" i="17"/>
  <c r="D39" i="17"/>
  <c r="E39" i="17"/>
  <c r="F39" i="17"/>
  <c r="C40" i="17"/>
  <c r="D40" i="17"/>
  <c r="E40" i="17"/>
  <c r="F40" i="17"/>
  <c r="C41" i="17"/>
  <c r="D41" i="17"/>
  <c r="E41" i="17"/>
  <c r="F41" i="17"/>
  <c r="C42" i="17"/>
  <c r="D42" i="17"/>
  <c r="E42" i="17"/>
  <c r="F42" i="17"/>
  <c r="C43" i="17"/>
  <c r="D43" i="17"/>
  <c r="E43" i="17"/>
  <c r="F43" i="17"/>
  <c r="C44" i="17"/>
  <c r="D44" i="17"/>
  <c r="E44" i="17"/>
  <c r="F44" i="17"/>
  <c r="G44" i="17"/>
  <c r="C38" i="17"/>
  <c r="D38" i="17"/>
  <c r="E38" i="17"/>
  <c r="F38" i="17"/>
  <c r="G38" i="17"/>
  <c r="F172" i="1"/>
  <c r="F171" i="1"/>
  <c r="K94" i="1"/>
  <c r="K93" i="1"/>
  <c r="J94" i="1"/>
  <c r="J93" i="1"/>
  <c r="H93" i="1"/>
  <c r="H94" i="1"/>
  <c r="F170" i="1"/>
  <c r="F169" i="1"/>
  <c r="K91" i="1"/>
  <c r="J91" i="1"/>
  <c r="H91" i="1"/>
  <c r="K92" i="1"/>
  <c r="J92" i="1"/>
  <c r="H92" i="1"/>
  <c r="F46" i="17" l="1"/>
  <c r="M46" i="17"/>
  <c r="F45" i="31"/>
  <c r="T45" i="31"/>
  <c r="C45" i="31"/>
  <c r="I46" i="17"/>
  <c r="H45" i="31"/>
  <c r="O45" i="31"/>
  <c r="N45" i="31"/>
  <c r="J45" i="31"/>
  <c r="R46" i="17"/>
  <c r="K45" i="31"/>
  <c r="N46" i="17"/>
  <c r="G45" i="31"/>
  <c r="R45" i="31"/>
  <c r="K46" i="17"/>
  <c r="C46" i="17"/>
  <c r="L46" i="17"/>
  <c r="D45" i="31"/>
  <c r="J46" i="17"/>
  <c r="T46" i="17"/>
  <c r="O46" i="17"/>
  <c r="Q45" i="31"/>
  <c r="I45" i="31"/>
  <c r="Q46" i="17"/>
  <c r="P46" i="17"/>
  <c r="H46" i="17"/>
  <c r="D46" i="17"/>
  <c r="S45" i="31"/>
  <c r="M45" i="31"/>
  <c r="E46" i="17"/>
  <c r="L45" i="31"/>
  <c r="G46" i="17"/>
  <c r="P45" i="31"/>
  <c r="E45" i="3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del Mar Ruiz Berges</author>
  </authors>
  <commentList>
    <comment ref="K111" authorId="0" shapeId="0" xr:uid="{00000000-0006-0000-0100-000001000000}">
      <text>
        <r>
          <rPr>
            <b/>
            <sz val="9"/>
            <color indexed="81"/>
            <rFont val="Tahoma"/>
            <family val="2"/>
          </rPr>
          <t>“</t>
        </r>
        <r>
          <rPr>
            <sz val="8"/>
            <color indexed="81"/>
            <rFont val="Verdana"/>
            <family val="2"/>
          </rPr>
          <t>Las sentencias del TJUE de 14 de marzo de 2013 y la posterior del TS de 9 de mayo sobre la cláusula suelo, unidas a las reformas normativas producidas como consecuencia de las mismas  (Ley 1/2013, de 14 de mayo, reformada por la Ley 8/2013 de 26 de junio) han provocado un aumento significativo de los procedimientos derivados de acciones relacionadas con condiciones generales de la contratación, ya que la declaración de nulidad de las cláusulas abusivas de las hipotecas es una competencia que queda exclusivamente reservada a los juzgados de lo mercantil.</t>
        </r>
      </text>
    </comment>
  </commentList>
</comments>
</file>

<file path=xl/sharedStrings.xml><?xml version="1.0" encoding="utf-8"?>
<sst xmlns="http://schemas.openxmlformats.org/spreadsheetml/2006/main" count="2167" uniqueCount="322">
  <si>
    <t>Resumen</t>
  </si>
  <si>
    <t>Definiciones y conceptos</t>
  </si>
  <si>
    <t>MATERIA CONCURSAL</t>
  </si>
  <si>
    <t>MATERIA LABORAL</t>
  </si>
  <si>
    <t>Concursos de personas jurídicas por TSJ</t>
  </si>
  <si>
    <t>Despidos presentados por TSJ</t>
  </si>
  <si>
    <t>Concursos de personas naturales empresarios por TSJ</t>
  </si>
  <si>
    <t>Reclamaciones de cantidad presentadas por TSJ</t>
  </si>
  <si>
    <t>Concursos de personas naturales NO empresarios por TSJ</t>
  </si>
  <si>
    <t>Total de concursos presentados por TSJ</t>
  </si>
  <si>
    <t>MATERIA CIVIL</t>
  </si>
  <si>
    <t>Total de concursos declarados por TSJ</t>
  </si>
  <si>
    <t>Ejecuciones hipotecarias presentadas por TSJ</t>
  </si>
  <si>
    <t>Concursos aperturados en fase de convenio por TSJ</t>
  </si>
  <si>
    <t>Procedimientos Monitorios presentados por TSJ</t>
  </si>
  <si>
    <t>Concursos que han iniciado fase de liquidación por TSJ</t>
  </si>
  <si>
    <t>Lanzamientos recibidos en los Servicios Comunes por TSJ</t>
  </si>
  <si>
    <t>Concursos. Expedientes del art. 169 TRLC (E.R.E.) por TSJ</t>
  </si>
  <si>
    <t>Lanzamientos con cumplimiento positivo en los Servicios Comunes por TSJ</t>
  </si>
  <si>
    <t>Concursos sin masa declarados por TSJ</t>
  </si>
  <si>
    <t>Total lanzamientos practicados por TSJ</t>
  </si>
  <si>
    <t>Procedimientos Especiales de  Microempresas presentados por TSJ. Personas jurídicas</t>
  </si>
  <si>
    <t xml:space="preserve">Lanzamientos practicados como consecuencia de procedimientos de ejecución hipotecaria </t>
  </si>
  <si>
    <t>Procedimientos Especiales de Microempresas presentados por TSJ. Persona natural</t>
  </si>
  <si>
    <t xml:space="preserve">Lanzamientos practicados como consecuencia de procedimientos derivados de la Ley de Arrendamientos Urbanos </t>
  </si>
  <si>
    <t>Total de Procedimientos Especiales de Microempresas presentados por TSJ</t>
  </si>
  <si>
    <t xml:space="preserve">Otros lanzamientos practicados </t>
  </si>
  <si>
    <t>Procedimientos Especiales de Microempresas aperturados por TSJ</t>
  </si>
  <si>
    <t>Verbales posesorios por ocupación ilegal de viviendas ingresados</t>
  </si>
  <si>
    <t>Procedimientos Especiales de Microempresas de continuación aperturados por TSJ</t>
  </si>
  <si>
    <t>Procedimientos Especiales de Microempresas de liquidación aperturados por TSJ</t>
  </si>
  <si>
    <t>Despidos</t>
  </si>
  <si>
    <t>Reclamaciones de cantidad</t>
  </si>
  <si>
    <t>Evolución despidos</t>
  </si>
  <si>
    <t>Evolución reclamaciones de cantidad</t>
  </si>
  <si>
    <t>07-T1</t>
  </si>
  <si>
    <t>07-T2</t>
  </si>
  <si>
    <t>07-T3</t>
  </si>
  <si>
    <t>07-T4</t>
  </si>
  <si>
    <t>08-T1</t>
  </si>
  <si>
    <t>08-T2</t>
  </si>
  <si>
    <t>08-T3</t>
  </si>
  <si>
    <t>08-T4</t>
  </si>
  <si>
    <t>09-T1</t>
  </si>
  <si>
    <t>09-T2</t>
  </si>
  <si>
    <t>09-T3</t>
  </si>
  <si>
    <t>09-T4</t>
  </si>
  <si>
    <t>10-T1</t>
  </si>
  <si>
    <t>10-T2</t>
  </si>
  <si>
    <t>10-T3</t>
  </si>
  <si>
    <t>10-T4</t>
  </si>
  <si>
    <t>11-T1</t>
  </si>
  <si>
    <t>11-T2</t>
  </si>
  <si>
    <t>11-T3</t>
  </si>
  <si>
    <t>11-T4</t>
  </si>
  <si>
    <t>12-T1</t>
  </si>
  <si>
    <t>12-T2</t>
  </si>
  <si>
    <t>12-T3</t>
  </si>
  <si>
    <t>12-T4</t>
  </si>
  <si>
    <t>13-T1</t>
  </si>
  <si>
    <t>13-T2</t>
  </si>
  <si>
    <t>13-T3</t>
  </si>
  <si>
    <t>13-T4</t>
  </si>
  <si>
    <t>14-T1</t>
  </si>
  <si>
    <t>14-T2</t>
  </si>
  <si>
    <t>14-T3</t>
  </si>
  <si>
    <t>14-T4</t>
  </si>
  <si>
    <t>15-T1</t>
  </si>
  <si>
    <t>15-T2</t>
  </si>
  <si>
    <t>15-T3</t>
  </si>
  <si>
    <t>15-T4</t>
  </si>
  <si>
    <t>16-T1</t>
  </si>
  <si>
    <t>16-T2</t>
  </si>
  <si>
    <t>16-T3</t>
  </si>
  <si>
    <t>16-T4</t>
  </si>
  <si>
    <t>17-T1</t>
  </si>
  <si>
    <t>17-T2</t>
  </si>
  <si>
    <t>17-T3</t>
  </si>
  <si>
    <t>17-T4</t>
  </si>
  <si>
    <t>18-T1</t>
  </si>
  <si>
    <t>18-T2</t>
  </si>
  <si>
    <t>18-T3</t>
  </si>
  <si>
    <t>18-T4</t>
  </si>
  <si>
    <t>19-T1</t>
  </si>
  <si>
    <t>19-T2</t>
  </si>
  <si>
    <t>19-T3</t>
  </si>
  <si>
    <t>19-T4</t>
  </si>
  <si>
    <t>20-T1</t>
  </si>
  <si>
    <t>20-T2</t>
  </si>
  <si>
    <t>20-T3</t>
  </si>
  <si>
    <t>20-T4</t>
  </si>
  <si>
    <t>21-T1</t>
  </si>
  <si>
    <t>21-T2</t>
  </si>
  <si>
    <t>21-T3</t>
  </si>
  <si>
    <t>21-T4</t>
  </si>
  <si>
    <t>22-T1</t>
  </si>
  <si>
    <t>22-T2</t>
  </si>
  <si>
    <t>22-T3</t>
  </si>
  <si>
    <t>22-T4</t>
  </si>
  <si>
    <t>23-T1</t>
  </si>
  <si>
    <t>23-T2</t>
  </si>
  <si>
    <t>23-T3</t>
  </si>
  <si>
    <t>23-T4</t>
  </si>
  <si>
    <t>24-T1</t>
  </si>
  <si>
    <t>24-T2</t>
  </si>
  <si>
    <t>24-T3</t>
  </si>
  <si>
    <t>24-T4</t>
  </si>
  <si>
    <t>25-T1</t>
  </si>
  <si>
    <t>Concursos (*)</t>
  </si>
  <si>
    <t>Procedimientos especiales de Microempresas</t>
  </si>
  <si>
    <t>Incidentes concursales ordinarios</t>
  </si>
  <si>
    <t>Incidentes Laborales y ERE's</t>
  </si>
  <si>
    <t>Materia no concursal</t>
  </si>
  <si>
    <t>Evolución Concursos</t>
  </si>
  <si>
    <t>Evolución Procedimientos especiales de Microempresas</t>
  </si>
  <si>
    <t>Evolución Incidentes concursales Laborales y ERE's</t>
  </si>
  <si>
    <t>Evolución Materia no concursal</t>
  </si>
  <si>
    <t>(*) desde 2016 se incluye el número de concursos de personas naturales presentados en los juzgados de primera instancia y de primera instancia e instrucción</t>
  </si>
  <si>
    <t>Ej. Hipotecarias</t>
  </si>
  <si>
    <t>Monitorios</t>
  </si>
  <si>
    <t>Concursos  personas naturales *</t>
  </si>
  <si>
    <t>Evolución Ej. Hipotecarias</t>
  </si>
  <si>
    <t>Evolución Monitorios</t>
  </si>
  <si>
    <t>Evolución Concursos personas naturales</t>
  </si>
  <si>
    <t>22-T4*</t>
  </si>
  <si>
    <t>*Desde el 4º trimestre de 2022 los concursos de personas naturales se ingresan en los Juzgados de lo Mercantil</t>
  </si>
  <si>
    <t>Lanzamientos practicados</t>
  </si>
  <si>
    <t>Evolución Lanzamientos</t>
  </si>
  <si>
    <t>Lanzamientos practicados derivados Ej. Hipotecarias</t>
  </si>
  <si>
    <t>Evolución Lanzamientos derivados Ej. Hipotecarias</t>
  </si>
  <si>
    <t>Lanzamientos practicados derivados LAU</t>
  </si>
  <si>
    <t>Evolución Lanzamientos derivados LAU</t>
  </si>
  <si>
    <t>Lanzamientos</t>
  </si>
  <si>
    <t>Lanzamientos con cumplimiento positivo</t>
  </si>
  <si>
    <r>
      <t xml:space="preserve">Evolución Lanzamientos </t>
    </r>
    <r>
      <rPr>
        <b/>
        <vertAlign val="superscript"/>
        <sz val="11"/>
        <color indexed="10"/>
        <rFont val="Verdana"/>
        <family val="2"/>
      </rPr>
      <t>(1)</t>
    </r>
  </si>
  <si>
    <r>
      <t>Evolución lanzamientos con cumplimiento positivo</t>
    </r>
    <r>
      <rPr>
        <b/>
        <vertAlign val="superscript"/>
        <sz val="11"/>
        <color indexed="10"/>
        <rFont val="Verdana"/>
        <family val="2"/>
      </rPr>
      <t xml:space="preserve"> (1)</t>
    </r>
  </si>
  <si>
    <t xml:space="preserve">(1) En Cataluña: Se han añadido 10 servicios comunes en el 3º trimestre de 2013 (9 en Barcelona y 1 en Girona) que anteriormente no informaban. </t>
  </si>
  <si>
    <t>Para la evolución en los trimestres 3º de 2013 a 2º de 2014 no se han tenido en cuenta sus datos</t>
  </si>
  <si>
    <t>La evoluciones estan calculadas respecto al mismo trimestre del año anterior</t>
  </si>
  <si>
    <t>Se contabilizan los asuntos ingresados (sin incluirse los reabiertos)</t>
  </si>
  <si>
    <t>Concursos</t>
  </si>
  <si>
    <t xml:space="preserve">Comprende aquellos procedimientos que, declarados y tramitados en los Juzgados de lo Mercantil, procede su apertura para cualquier deudor, sea persona natural o jurídica, que no pueda cumplir regularmente sus obligaciones exigibles. Se incluyen tanto los concursos ordinarios, como los abreviados, así como los voluntarios y  necesarios. Las entidades que integran la organización territorial del Estado, los organismos públicos y demás entes de derecho público no pueden ser declaradas en concurso </t>
  </si>
  <si>
    <t>Concursos Presentados</t>
  </si>
  <si>
    <t>Número total de solicitudes de concurso presentadas ante los Juzgados de lo Mercantil por el deudor, sea persona natural o jurídica, y por cualquiera de sus acreedores.</t>
  </si>
  <si>
    <t>Concursos Declarados</t>
  </si>
  <si>
    <t>Se recogen todos los autos judiciales dictados por los Juzgados de lo Mercantil dentro de un procedimiento concursal, que abren la fase común de tramitación del concurso y determinan, entre otras situaciones jurídicas, el carácter necesario o voluntario del concurso y los efectos sobre las facultades de administración y disposición del deudor respecto de su patrimonio.</t>
  </si>
  <si>
    <t xml:space="preserve"> </t>
  </si>
  <si>
    <t xml:space="preserve">Concursos declarados concluidos art. 176 bis 4 LC </t>
  </si>
  <si>
    <t>El artículo 176 bis 4 de la Ley Concursal posibilita la conclusión del concurso en el mismo auto de su declaración, cuando el juez aprecia de manera evidente que el patrimonio del concursado no puede satisfacer los créditos contra la masa del procedimiento, ni se preveen acciones de reintegración, impugnación o de responsabilidad de terceros.</t>
  </si>
  <si>
    <t>Fase de Convenio</t>
  </si>
  <si>
    <t>El convenio es un acuerdo único entre el concursado y los acreedores para una redución o aplazamiento de los créditos. La fase de convenio se apertura por el Juez de lo Mercantil mediante auto, cuando el concursado no hubiera solicitado la liquidación y no hubiera sido aprobada ni mantenida una propuesta anticipada de convenio.</t>
  </si>
  <si>
    <t>Fase de Liquidación</t>
  </si>
  <si>
    <t>La liquidación es una de las soluciones del concurso, junto al convenio, previstas por la ley. La liquidación puede pedirse por el deudor, el acreedor o bien aperturarse de oficio. El inicio de la fase de liquidación se acordará por el Juez de lo Mercantil mediante resolución judicial.</t>
  </si>
  <si>
    <t>Concursos sin masa</t>
  </si>
  <si>
    <t>Se reciogen todos los autos que declaran "concursos sin masa" del artículo 37 bisTRLC, que se dictan cuandoconcurra alguno de los siguientes supuestos: (a) el concursado carece de bienes y derechos que sean legalmente embargables; (b) el coste de realización de los bienes y derechos del concursado es manifiestamente desproporcionado respecto al previsible valor venal; (c) los bienes y derechos del concursado libres de cargas son de valor inferior al previsible coste del procedimiento; (d) los gravámenes y las cargas existentes sobre los bienes y derechos del concursado lo son por importe superior al valor de mercado de esos bienes y derechos.</t>
  </si>
  <si>
    <t>E.R.E.</t>
  </si>
  <si>
    <t>Acrónimo de Expediente de Regulación de Empleo. Es un procedimiento de modificación sustancial de las condiciones de trabajo de carácter colectivo, que una vez declarado el concurso, se tramita ante el juez del concurso por las reglas establecidas en el artículo 64 de la Ley Concursal.</t>
  </si>
  <si>
    <t>Procedimientos especiales de Mircroempresas (PEM)</t>
  </si>
  <si>
    <t>Es el procedimiento por el que se tramitan las situaciones de insolvencia probable, inminenete o actual de las empresas que tienen de 1 a 10 empleados y un volumen de negocio anual inferior a 700.000 euros o un pasivo inferior a 350.000 euros según las últimas cuentas cerradas en el ejercicio anterior a la presentación de la solicitud.</t>
  </si>
  <si>
    <t>Procedimientos especiales de Mircroempresas presentados</t>
  </si>
  <si>
    <t>Número total de solicitudes de apertura de procedimiento especial de microempresas ante los Juzgados de lo Mercantil por el deudor, los acreedores o los socios personalmente responsables.</t>
  </si>
  <si>
    <t>Procedimientos especiales de Mircroempresas declarados aperturados</t>
  </si>
  <si>
    <t>Se recogen todos los autos judiciales dictados por los Juzgados de lo Mercantil dentro de un procedimiento especial de microempresas, quedeterminan, entre otras situaciones jurídicas, los efectos sobre las facultades de administración y disposición del deudor respecto de su patrimonio, la paralización de algunas ejecuciones judiciales o extrajudiciales sobre bienes y derechos del deudor, y la tramitación del procedimiento en su modalidad de continuación o de liquidación</t>
  </si>
  <si>
    <t>Procedimientos especiales de Mircroempresas de continuación</t>
  </si>
  <si>
    <t>Culmina con la homologación judicial de un acuerdo alcanzado entre el deudor y los acreedores para una redución o aplazamiento de los créditos, que incluy e un plan de reestructuración y la explicación de los medios que propone para cumplir su propuesta</t>
  </si>
  <si>
    <t>Procedimientos especiales de Mircroempresas de liquidación</t>
  </si>
  <si>
    <t>Cuando lo haya solicitado el propio deudor o un acreedor , o  no se apruebe el plan de continuación, o no se haya homologado el plan aprobado, o si homologado, el deudor lo incumpla, siempre y cuando en estos 3 casos el deudor se encuentre en insolvencia actual, se tramita este procedimiento dirigido a aprobar un plan de liquidación delmpatrimonio de la empresa, ejecutarlo y distribuir su resuiltado entre los acreedores del procedimiento especial</t>
  </si>
  <si>
    <t>Demandas registradas en los Juzgados de lo Social. Se incluyen la extinción del contrato por causas objetivas, despidos individuales por causas económicas, organizativas, técnicas o de producción o derivadas de fuerza mayor y cuantas demandas se refieran de forma principal a despidos, aunque incluyan otras pretensiones vinculadas al mismo. También la extinción de la relación laboral por voluntad del trabajador.</t>
  </si>
  <si>
    <t>Reclamaciones cantidad</t>
  </si>
  <si>
    <t>Incluye demandas registradas en los Juzgados de lo Social en los procesos de reclamación de cantidad y otros derechos derivados del contrato de trabajo tramitados por el procedimiento ordinario y además, tercerías en ejecución de sentencias, sanciones disciplinarias y reclamaciones al Estado del pago de salarios de tramitación en juicios por despido, responsabilidad civil por incumplimiento de obligaciones en materia de Seguridad Social; recargo por omisión de medidas de seguridad e higiene en el trabajo; demandas de clasificación profesional. No se incluyen los procesos monitorios.</t>
  </si>
  <si>
    <t>Ejecuciones hipotecarias</t>
  </si>
  <si>
    <t>Procedimientos ejecutivos tramitados en los Juzgados de Primera Instancia Instrucción que permiten exigir el pago de las deudas garantizadas por prenda o hipoteca al acreedor con escritura de hipoteca a su favor, debidamente inscrita en el Registro de la Propiedad.</t>
  </si>
  <si>
    <t>Procedimientos especiales, tramitados en los Juzgados de Primera Instancia y Juzgados de Primera Instancia e Instrucción, previstos para la reclamación del pago de deudas dinerarias de cualquier importe, liquidas, determinadas, vencidas y exigibles, cuando dichas deudas se acrediten en determinados documentos, incluyendo las certificaciones de impago de cantidades debidas en concepto de gastos comunes de comunidades de propietarios de inmuebles urbanos.</t>
  </si>
  <si>
    <t>El lanzamiento es el acto material de ejecución forzosa de la sentencia o resolución que dictamina el desahucio o la entrega de la posesión de un bien inmueble a quien tenga derecho a su posesión inmediata. Se incluyen tanto los lanzamientos o entregas de posesión que se practiquen en fase de ejecución forzosa como las que supongan la entrega mediata o voluntaria del bien tanto a la parte directamente como en el órgano judicial. Se contabiliza un lanzamiento por cada bien inmueble cuyo lanzamiento o entrega posesoria se acuerde con independencia de los señalamientos que genere y del tipo de proceso en el que se acuerde (procedimientos de ejecución hipotecaria, derivados de la LAU u otros), siempre que implique un cambio en la posesión de un inmueble, y sin tener en cuenta si se trata de una finca rústica o urbana ni si es o no vivienda.</t>
  </si>
  <si>
    <t>Aquellos lanzamientos en los que el Servicio Común ha podido practicar el lanzamiento acordado por el juzgado.</t>
  </si>
  <si>
    <t>Lanzamientos practicados por los servicios comunes v. practicados por los juzgados</t>
  </si>
  <si>
    <r>
      <t xml:space="preserve">En las localidades donde existen servicios comunes con funciones de actos de comunicación y ejecución, estos reciben de los Juzgados de Primera Instancia y Juzgados de Primera Instancia e Instrucción el encargo de practicar los lanzamientos. Al no existir este tipo de servicios en todos los partidos judiciales, el dato que se obtiene de los mismos tiene interés para seguir la evolución histórica pero no para conocer el volumen total de lanzamientos. El dato recogido en los juzgados de primera instancia y de primera instancia e instrucción (disponible desde el 1T de 2013) si debe ser exhaustivo, pero no ofrece una evolución anterior al primer trimestre de 2013 (cuando se incluyó por primera vez en los boletines estadísticos). Se dispone de los lanzamientos practicados, y desglosado según se deriven de ejecuciones hipotecarias, de procedimientos de la Ley de arrendamientos Urbanos (principalmente corresponderán a alquileres impagados) o a otras causas (laudos arbitrales, procesos de familia, etc.). </t>
    </r>
    <r>
      <rPr>
        <b/>
        <sz val="10"/>
        <color theme="1"/>
        <rFont val="Verdana"/>
        <family val="2"/>
      </rPr>
      <t>EN NINGUN CASO DEBE SUMARSE EL NUMERO DE LOS PRACTICADOS POR LOS JUZGADOS DE PRIMERA INSTANCIA CON EL DE LOS PRACTICADOS EN LOS SERVICIOS COMUNES.</t>
    </r>
  </si>
  <si>
    <t>Verbales posesorios por ocupación ilegal de viviendas</t>
  </si>
  <si>
    <t>Son procedimientos tramitados por los Juzgados de Primera Instancia, que permiten, en los supuestos de ocupación ilegal de viviendas, a la persona física, que sea propietaria o poseedora legítima por otro título, a las entidades sin ánimo de lucro con derecho a poseerla y las entidades públicas propietarias o poseedoras legítimas de vivienda social, pedir la inmediata recuperación de la plena posesión de una vivienda o parte de ella, siempre que se hayan visto privados de ella sin su consentimiento.</t>
  </si>
  <si>
    <t>c</t>
  </si>
  <si>
    <t>ANDALUCÍA</t>
  </si>
  <si>
    <t>ARAGÓN</t>
  </si>
  <si>
    <t>ASTURIAS, PRINCIPADO</t>
  </si>
  <si>
    <t>ILLES BALEARS</t>
  </si>
  <si>
    <t>CANARIAS</t>
  </si>
  <si>
    <t>CANTABRIA</t>
  </si>
  <si>
    <t>CASTILLA Y LEÓN</t>
  </si>
  <si>
    <t>CASTILLA - LA MANCHA</t>
  </si>
  <si>
    <t>CATALUÑA</t>
  </si>
  <si>
    <t>COMUNITAT VALENCIANA</t>
  </si>
  <si>
    <t>EXTREMADURA</t>
  </si>
  <si>
    <t>GALICIA</t>
  </si>
  <si>
    <t>MADRID, COMUNIDAD</t>
  </si>
  <si>
    <t>MURCIA, REGIÓN</t>
  </si>
  <si>
    <t>NAVARRA, COM. FORAL</t>
  </si>
  <si>
    <t>PAÍS VASCO</t>
  </si>
  <si>
    <t>LA RIOJA</t>
  </si>
  <si>
    <t>TOTAL</t>
  </si>
  <si>
    <t>Evolución 25-T1</t>
  </si>
  <si>
    <t>CASTILLA - LEÓN</t>
  </si>
  <si>
    <t>C. VALENCIANA</t>
  </si>
  <si>
    <t>La modificacion de la Ley Organica del Poder Judicial de 21 de julio de 2015 (BOE de 22-7-2015), que entró en vigor el 1 de octubre</t>
  </si>
  <si>
    <t>atribuye la competencia de los concursos de persona natural que no sea empresarios a los juzgados de primera instancia</t>
  </si>
  <si>
    <t>11.57</t>
  </si>
  <si>
    <t>Evolución  25-T1</t>
  </si>
  <si>
    <t>I</t>
  </si>
  <si>
    <t>CASTILLA MANCHA</t>
  </si>
  <si>
    <r>
      <t>13-T3</t>
    </r>
    <r>
      <rPr>
        <b/>
        <vertAlign val="superscript"/>
        <sz val="9"/>
        <color indexed="18"/>
        <rFont val="Verdana"/>
        <family val="2"/>
      </rPr>
      <t xml:space="preserve"> </t>
    </r>
    <r>
      <rPr>
        <b/>
        <vertAlign val="superscript"/>
        <sz val="9"/>
        <color rgb="FFFF0000"/>
        <rFont val="Verdana"/>
        <family val="2"/>
      </rPr>
      <t>(1)</t>
    </r>
  </si>
  <si>
    <r>
      <t>13-T4</t>
    </r>
    <r>
      <rPr>
        <b/>
        <vertAlign val="superscript"/>
        <sz val="9"/>
        <color rgb="FFFF0000"/>
        <rFont val="Verdana"/>
        <family val="2"/>
      </rPr>
      <t>(1)</t>
    </r>
  </si>
  <si>
    <t xml:space="preserve">(1) En Cataluña: Se han añadido 10 servicios comunes el 3º trimestre de 2013 (9 en Barcelona y 1 en Girona) que anteriormente no informaban. </t>
  </si>
  <si>
    <t>Evolución  09-T1</t>
  </si>
  <si>
    <t>Evolución  09-T2</t>
  </si>
  <si>
    <t>Evolución  09-T3</t>
  </si>
  <si>
    <t>Evolución  09-T4</t>
  </si>
  <si>
    <t>Evolución  10-T1</t>
  </si>
  <si>
    <t>Evolución 10-T2</t>
  </si>
  <si>
    <t>Evolución 10-T3</t>
  </si>
  <si>
    <t>Evolución 10-T4</t>
  </si>
  <si>
    <t>Evolución 11-T1</t>
  </si>
  <si>
    <t>Evolución 11-T2</t>
  </si>
  <si>
    <t>Evolución 11-T3</t>
  </si>
  <si>
    <t>Evolución 11-T4</t>
  </si>
  <si>
    <t>Evolución 12-T1</t>
  </si>
  <si>
    <t>Evolución 12-T2</t>
  </si>
  <si>
    <t>Evolución 12-T3</t>
  </si>
  <si>
    <t>Evolución 12-T4</t>
  </si>
  <si>
    <t>Evolución 13-T1</t>
  </si>
  <si>
    <t>Evolución 13-T2</t>
  </si>
  <si>
    <t>Evolución 13-T3</t>
  </si>
  <si>
    <t>Evolución 13-T4</t>
  </si>
  <si>
    <t>Evolución 14-T1</t>
  </si>
  <si>
    <t>Evolución 14-T2</t>
  </si>
  <si>
    <t>Evolución 14-T3</t>
  </si>
  <si>
    <t>Evolución 14-T4</t>
  </si>
  <si>
    <t>CASTILLA -LA MANCHA</t>
  </si>
  <si>
    <t xml:space="preserve">LA RIOJA </t>
  </si>
  <si>
    <r>
      <t>13-T3</t>
    </r>
    <r>
      <rPr>
        <b/>
        <vertAlign val="superscript"/>
        <sz val="9"/>
        <color rgb="FFFF0000"/>
        <rFont val="Verdana"/>
        <family val="2"/>
      </rPr>
      <t>(1)</t>
    </r>
  </si>
  <si>
    <t xml:space="preserve">(1) En Cataluña: Se han añadido 10 servicios comunes el 3º  trimestre de 2013 (9 en Barcelona y 1 en Girona) que anteriormente no informaban. </t>
  </si>
  <si>
    <t>,</t>
  </si>
  <si>
    <t>,,</t>
  </si>
  <si>
    <t>i</t>
  </si>
  <si>
    <t xml:space="preserve">24-T1 </t>
  </si>
  <si>
    <t xml:space="preserve">25-T1 </t>
  </si>
  <si>
    <t xml:space="preserve">Evolucion 25-T1 </t>
  </si>
  <si>
    <t xml:space="preserve">  </t>
  </si>
  <si>
    <t xml:space="preserve">Concursos personas naturales no empresarios presentados </t>
  </si>
  <si>
    <t>Concursos personas naturales empresarios presentados</t>
  </si>
  <si>
    <t>Concursos personas juridicas presentados</t>
  </si>
  <si>
    <t>Total concursos presentados</t>
  </si>
  <si>
    <t>Concursos declarados</t>
  </si>
  <si>
    <t>Concursos fase convenio</t>
  </si>
  <si>
    <t>Concursos liquidacion</t>
  </si>
  <si>
    <t>Expedientes art. 169 TRLC (EREs)</t>
  </si>
  <si>
    <t>Concursos sin masa declarados</t>
  </si>
  <si>
    <t xml:space="preserve">PEM presentados  personas naturales </t>
  </si>
  <si>
    <t>PEM presentados  personas juridicas</t>
  </si>
  <si>
    <t xml:space="preserve">Total PEM presentados </t>
  </si>
  <si>
    <t>PEM aperturados</t>
  </si>
  <si>
    <t>PEM de continuación</t>
  </si>
  <si>
    <t>PEM de liquidación</t>
  </si>
  <si>
    <t>Demandas despido ingresadas</t>
  </si>
  <si>
    <t>Demandas reclamación de cantidad ingresadas</t>
  </si>
  <si>
    <t>Ejecuciones hipotecarias  ingresadas</t>
  </si>
  <si>
    <t>Monitorios ingresados</t>
  </si>
  <si>
    <t>Total Lanzamientos practicados</t>
  </si>
  <si>
    <t>Lanzamientos derivados EH practicados</t>
  </si>
  <si>
    <t>Lanzamientos derivados LAU practicados</t>
  </si>
  <si>
    <t>Resto lanzamientos practicados</t>
  </si>
  <si>
    <t>Verbales posesorios por ocupación ilegal viviendas ingresados</t>
  </si>
  <si>
    <t>ALMERIA</t>
  </si>
  <si>
    <t>CADIZ</t>
  </si>
  <si>
    <t>CORDOBA</t>
  </si>
  <si>
    <t>GRANADA</t>
  </si>
  <si>
    <t>HUELVA</t>
  </si>
  <si>
    <t>JAEN</t>
  </si>
  <si>
    <t>MALAGA</t>
  </si>
  <si>
    <t>SEVILLA</t>
  </si>
  <si>
    <t>HUESCA</t>
  </si>
  <si>
    <t>TERUEL</t>
  </si>
  <si>
    <t>ZARAGOZA</t>
  </si>
  <si>
    <t>ASTURIAS</t>
  </si>
  <si>
    <t>LAS PALMAS</t>
  </si>
  <si>
    <t>SANTA CRUZ DE TENERIFE</t>
  </si>
  <si>
    <t>AVILA</t>
  </si>
  <si>
    <t>BURGOS</t>
  </si>
  <si>
    <t>LEON</t>
  </si>
  <si>
    <t>PALENCIA</t>
  </si>
  <si>
    <t>SALAMANCA</t>
  </si>
  <si>
    <t>SEGOVIA</t>
  </si>
  <si>
    <t>SORIA</t>
  </si>
  <si>
    <t>VALLADOLID</t>
  </si>
  <si>
    <t>ZAMORA</t>
  </si>
  <si>
    <t>ALBACETE</t>
  </si>
  <si>
    <t>CIUDAD REAL</t>
  </si>
  <si>
    <t>CUENCA</t>
  </si>
  <si>
    <t>GUADALAJARA</t>
  </si>
  <si>
    <t>TOLEDO</t>
  </si>
  <si>
    <t>BARCELONA</t>
  </si>
  <si>
    <t>GIRONA</t>
  </si>
  <si>
    <t>LLEIDA</t>
  </si>
  <si>
    <t>TARRAGONA</t>
  </si>
  <si>
    <t>ALICANTE</t>
  </si>
  <si>
    <t>CASTELLON</t>
  </si>
  <si>
    <t>VALENCIA</t>
  </si>
  <si>
    <t>BADAJOZ</t>
  </si>
  <si>
    <t>CACERES</t>
  </si>
  <si>
    <t>A CORUÑA</t>
  </si>
  <si>
    <t>LUGO</t>
  </si>
  <si>
    <t>OURENSE</t>
  </si>
  <si>
    <t>PONTEVEDRA</t>
  </si>
  <si>
    <t>MADRID</t>
  </si>
  <si>
    <t>MURCIA</t>
  </si>
  <si>
    <t>NAVARRA</t>
  </si>
  <si>
    <t>ARABA/ALAVA</t>
  </si>
  <si>
    <t>GIPUZKOA</t>
  </si>
  <si>
    <t>BIZKAIA</t>
  </si>
  <si>
    <t>25-T2</t>
  </si>
  <si>
    <t>Evolución 25-T2</t>
  </si>
  <si>
    <t>Evolución  25-T2</t>
  </si>
  <si>
    <t>Evolucion 25-T2</t>
  </si>
  <si>
    <t>DATOS PROVINCIALES SEGUNDO TRIMESTRE 2025</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</si>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</sst>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83" x14ac:knownFonts="1">
    <font>
      <sz val="10"/>
      <name val="Arial"/>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1"/>
      <color theme="1"/>
      <name val="Verdana"/>
      <family val="2"/>
      <scheme val="minor"/>
    </font>
    <font>
      <sz val="10"/>
      <name val="Arial"/>
      <family val="2"/>
    </font>
    <font>
      <b/>
      <u/>
      <sz val="12"/>
      <color indexed="12"/>
      <name val="Arial"/>
      <family val="2"/>
    </font>
    <font>
      <sz val="10"/>
      <name val="Arial"/>
      <family val="2"/>
    </font>
    <font>
      <sz val="8"/>
      <name val="MS Sans Serif"/>
      <family val="2"/>
    </font>
    <font>
      <sz val="8"/>
      <name val="Arial"/>
      <family val="2"/>
    </font>
    <font>
      <sz val="10"/>
      <name val="Arial"/>
      <family val="2"/>
    </font>
    <font>
      <sz val="10"/>
      <name val="Arial"/>
      <family val="2"/>
    </font>
    <font>
      <b/>
      <u/>
      <sz val="12"/>
      <color indexed="12"/>
      <name val="Verdana"/>
      <family val="2"/>
    </font>
    <font>
      <sz val="10"/>
      <name val="Verdana"/>
      <family val="2"/>
    </font>
    <font>
      <sz val="9"/>
      <name val="Verdana"/>
      <family val="2"/>
    </font>
    <font>
      <b/>
      <u/>
      <sz val="11"/>
      <color indexed="12"/>
      <name val="Verdana"/>
      <family val="2"/>
    </font>
    <font>
      <sz val="11"/>
      <name val="Verdana"/>
      <family val="2"/>
    </font>
    <font>
      <b/>
      <sz val="12"/>
      <name val="Verdana"/>
      <family val="2"/>
    </font>
    <font>
      <b/>
      <vertAlign val="superscript"/>
      <sz val="9"/>
      <color indexed="18"/>
      <name val="Verdana"/>
      <family val="2"/>
    </font>
    <font>
      <b/>
      <sz val="9"/>
      <color indexed="81"/>
      <name val="Tahoma"/>
      <family val="2"/>
    </font>
    <font>
      <sz val="8"/>
      <color indexed="81"/>
      <name val="Verdana"/>
      <family val="2"/>
    </font>
    <font>
      <b/>
      <vertAlign val="superscript"/>
      <sz val="11"/>
      <color indexed="10"/>
      <name val="Verdana"/>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theme="1"/>
      <name val="Verdana"/>
      <family val="2"/>
      <scheme val="minor"/>
    </font>
    <font>
      <sz val="11"/>
      <name val="Verdana"/>
      <family val="2"/>
      <scheme val="minor"/>
    </font>
    <font>
      <b/>
      <sz val="12"/>
      <color indexed="18"/>
      <name val="Verdana"/>
      <family val="2"/>
      <scheme val="minor"/>
    </font>
    <font>
      <sz val="12"/>
      <color indexed="18"/>
      <name val="Verdana"/>
      <family val="2"/>
      <scheme val="minor"/>
    </font>
    <font>
      <sz val="10"/>
      <name val="Verdana"/>
      <family val="2"/>
      <scheme val="minor"/>
    </font>
    <font>
      <b/>
      <sz val="10"/>
      <color indexed="18"/>
      <name val="Verdana"/>
      <family val="2"/>
      <scheme val="minor"/>
    </font>
    <font>
      <b/>
      <sz val="10"/>
      <name val="Verdana"/>
      <family val="2"/>
      <scheme val="minor"/>
    </font>
    <font>
      <sz val="10"/>
      <color indexed="18"/>
      <name val="Verdana"/>
      <family val="2"/>
      <scheme val="minor"/>
    </font>
    <font>
      <b/>
      <sz val="10"/>
      <color rgb="FFFF0000"/>
      <name val="Verdana"/>
      <family val="2"/>
      <scheme val="minor"/>
    </font>
    <font>
      <b/>
      <sz val="9"/>
      <name val="Verdana"/>
      <family val="2"/>
      <scheme val="minor"/>
    </font>
    <font>
      <sz val="12"/>
      <name val="Verdana"/>
      <family val="2"/>
      <scheme val="minor"/>
    </font>
    <font>
      <b/>
      <sz val="11"/>
      <name val="Verdana"/>
      <family val="2"/>
      <scheme val="minor"/>
    </font>
    <font>
      <sz val="10"/>
      <color rgb="FFFF0000"/>
      <name val="Verdana"/>
      <family val="2"/>
      <scheme val="minor"/>
    </font>
    <font>
      <sz val="11"/>
      <color indexed="18"/>
      <name val="Verdana"/>
      <family val="2"/>
      <scheme val="minor"/>
    </font>
    <font>
      <b/>
      <sz val="11"/>
      <color rgb="FFFF0000"/>
      <name val="Verdana"/>
      <family val="2"/>
      <scheme val="minor"/>
    </font>
    <font>
      <b/>
      <sz val="9"/>
      <color rgb="FFFF0000"/>
      <name val="Verdana"/>
      <family val="2"/>
      <scheme val="minor"/>
    </font>
    <font>
      <sz val="9"/>
      <name val="Verdana"/>
      <family val="2"/>
      <scheme val="minor"/>
    </font>
    <font>
      <b/>
      <i/>
      <sz val="10"/>
      <name val="Verdana"/>
      <family val="2"/>
      <scheme val="minor"/>
    </font>
    <font>
      <i/>
      <sz val="10"/>
      <name val="Verdana"/>
      <family val="2"/>
      <scheme val="minor"/>
    </font>
    <font>
      <sz val="7"/>
      <color theme="0" tint="-0.499984740745262"/>
      <name val="Verdana"/>
      <family val="2"/>
      <scheme val="major"/>
    </font>
    <font>
      <b/>
      <sz val="11"/>
      <color theme="4"/>
      <name val="Verdana"/>
      <family val="2"/>
    </font>
    <font>
      <sz val="11"/>
      <color theme="0"/>
      <name val="Verdana"/>
      <family val="2"/>
    </font>
    <font>
      <b/>
      <sz val="10"/>
      <color theme="0"/>
      <name val="Verdana"/>
      <family val="2"/>
    </font>
    <font>
      <sz val="10"/>
      <color theme="1"/>
      <name val="Verdana"/>
      <family val="2"/>
    </font>
    <font>
      <sz val="10"/>
      <color rgb="FFFF0000"/>
      <name val="Verdana"/>
      <family val="2"/>
    </font>
    <font>
      <b/>
      <sz val="10"/>
      <color theme="3" tint="0.39997558519241921"/>
      <name val="Verdana"/>
      <family val="2"/>
      <scheme val="minor"/>
    </font>
    <font>
      <sz val="10"/>
      <color theme="3" tint="0.39997558519241921"/>
      <name val="Arial"/>
      <family val="2"/>
    </font>
    <font>
      <b/>
      <sz val="12"/>
      <color theme="0"/>
      <name val="Verdana"/>
      <family val="2"/>
    </font>
    <font>
      <b/>
      <sz val="11"/>
      <color theme="0"/>
      <name val="Verdana"/>
      <family val="2"/>
    </font>
    <font>
      <sz val="10"/>
      <color theme="3"/>
      <name val="Verdana"/>
      <family val="2"/>
      <scheme val="minor"/>
    </font>
    <font>
      <b/>
      <vertAlign val="superscript"/>
      <sz val="9"/>
      <color rgb="FFFF0000"/>
      <name val="Verdana"/>
      <family val="2"/>
    </font>
    <font>
      <b/>
      <sz val="11"/>
      <color rgb="FFFF0000"/>
      <name val="Verdana"/>
      <family val="2"/>
    </font>
    <font>
      <sz val="10"/>
      <color rgb="FFFF0000"/>
      <name val="Arial"/>
      <family val="2"/>
    </font>
    <font>
      <b/>
      <sz val="18"/>
      <color rgb="FFFFFFFF"/>
      <name val="Calibri"/>
      <family val="2"/>
    </font>
    <font>
      <sz val="8"/>
      <name val="Arial"/>
      <family val="2"/>
    </font>
    <font>
      <b/>
      <sz val="10"/>
      <color theme="1"/>
      <name val="Verdana"/>
      <family val="2"/>
    </font>
    <font>
      <b/>
      <sz val="10"/>
      <color theme="4"/>
      <name val="Verdana"/>
      <family val="2"/>
      <scheme val="minor"/>
    </font>
    <font>
      <sz val="11"/>
      <color theme="4"/>
      <name val="Verdana"/>
      <family val="2"/>
      <scheme val="minor"/>
    </font>
    <font>
      <sz val="10"/>
      <color theme="4"/>
      <name val="Verdana"/>
      <family val="2"/>
      <scheme val="minor"/>
    </font>
    <font>
      <sz val="10"/>
      <name val="Verdana"/>
      <family val="2"/>
      <scheme val="major"/>
    </font>
    <font>
      <sz val="12"/>
      <name val="Verdana"/>
      <family val="2"/>
      <scheme val="major"/>
    </font>
    <font>
      <b/>
      <sz val="12"/>
      <color indexed="18"/>
      <name val="Verdana"/>
      <family val="2"/>
      <scheme val="major"/>
    </font>
    <font>
      <sz val="10"/>
      <color indexed="18"/>
      <name val="Verdana"/>
      <family val="2"/>
      <scheme val="major"/>
    </font>
    <font>
      <sz val="12"/>
      <color indexed="18"/>
      <name val="Verdana"/>
      <family val="2"/>
      <scheme val="major"/>
    </font>
    <font>
      <b/>
      <sz val="10"/>
      <name val="Verdana"/>
      <family val="2"/>
      <scheme val="major"/>
    </font>
    <font>
      <sz val="10"/>
      <color rgb="FFFF0000"/>
      <name val="Verdana"/>
      <family val="2"/>
      <scheme val="major"/>
    </font>
    <font>
      <b/>
      <u/>
      <sz val="14"/>
      <color indexed="12"/>
      <name val="Verdana"/>
      <family val="2"/>
    </font>
    <font>
      <b/>
      <sz val="11"/>
      <color indexed="12"/>
      <name val="Arial"/>
      <family val="2"/>
    </font>
    <font>
      <b/>
      <sz val="11"/>
      <color rgb="FFC00000"/>
      <name val="Arial"/>
      <family val="2"/>
    </font>
    <font>
      <b/>
      <sz val="10"/>
      <color theme="4"/>
      <name val="Verdana"/>
      <family val="2"/>
      <scheme val="major"/>
    </font>
  </fonts>
  <fills count="7">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medium">
        <color indexed="18"/>
      </top>
      <bottom style="thin">
        <color indexed="18"/>
      </bottom>
      <diagonal/>
    </border>
    <border>
      <left style="thin">
        <color indexed="64"/>
      </left>
      <right style="thin">
        <color indexed="64"/>
      </right>
      <top style="thin">
        <color indexed="18"/>
      </top>
      <bottom style="thin">
        <color indexed="18"/>
      </bottom>
      <diagonal/>
    </border>
    <border>
      <left style="thin">
        <color indexed="64"/>
      </left>
      <right style="thin">
        <color indexed="64"/>
      </right>
      <top style="thin">
        <color indexed="18"/>
      </top>
      <bottom style="medium">
        <color indexed="18"/>
      </bottom>
      <diagonal/>
    </border>
    <border>
      <left style="thin">
        <color indexed="64"/>
      </left>
      <right style="thin">
        <color indexed="64"/>
      </right>
      <top/>
      <bottom style="medium">
        <color indexed="18"/>
      </bottom>
      <diagonal/>
    </border>
    <border>
      <left style="thin">
        <color indexed="64"/>
      </left>
      <right style="thin">
        <color indexed="64"/>
      </right>
      <top style="medium">
        <color indexed="18"/>
      </top>
      <bottom style="medium">
        <color indexed="18"/>
      </bottom>
      <diagonal/>
    </border>
    <border>
      <left style="thin">
        <color indexed="64"/>
      </left>
      <right style="thin">
        <color indexed="64"/>
      </right>
      <top style="thin">
        <color indexed="18"/>
      </top>
      <bottom style="thin">
        <color indexed="64"/>
      </bottom>
      <diagonal/>
    </border>
    <border>
      <left style="thin">
        <color indexed="64"/>
      </left>
      <right style="thin">
        <color indexed="64"/>
      </right>
      <top style="medium">
        <color indexed="18"/>
      </top>
      <bottom style="medium">
        <color theme="3" tint="-0.499984740745262"/>
      </bottom>
      <diagonal/>
    </border>
    <border>
      <left style="thin">
        <color indexed="64"/>
      </left>
      <right style="thin">
        <color rgb="FF002060"/>
      </right>
      <top style="thin">
        <color indexed="64"/>
      </top>
      <bottom style="medium">
        <color indexed="18"/>
      </bottom>
      <diagonal/>
    </border>
    <border>
      <left style="thin">
        <color rgb="FF002060"/>
      </left>
      <right style="thin">
        <color rgb="FF002060"/>
      </right>
      <top style="medium">
        <color indexed="18"/>
      </top>
      <bottom style="medium">
        <color indexed="18"/>
      </bottom>
      <diagonal/>
    </border>
    <border>
      <left/>
      <right/>
      <top/>
      <bottom style="medium">
        <color theme="0"/>
      </bottom>
      <diagonal/>
    </border>
    <border>
      <left/>
      <right/>
      <top style="medium">
        <color theme="0"/>
      </top>
      <bottom style="medium">
        <color theme="0"/>
      </bottom>
      <diagonal/>
    </border>
    <border>
      <left/>
      <right/>
      <top style="medium">
        <color theme="0"/>
      </top>
      <bottom/>
      <diagonal/>
    </border>
    <border>
      <left/>
      <right/>
      <top style="medium">
        <color theme="4" tint="0.79998168889431442"/>
      </top>
      <bottom style="medium">
        <color theme="4" tint="0.79998168889431442"/>
      </bottom>
      <diagonal/>
    </border>
    <border>
      <left/>
      <right/>
      <top/>
      <bottom style="medium">
        <color theme="4"/>
      </bottom>
      <diagonal/>
    </border>
    <border>
      <left/>
      <right/>
      <top/>
      <bottom style="medium">
        <color theme="4" tint="0.79998168889431442"/>
      </bottom>
      <diagonal/>
    </border>
    <border>
      <left/>
      <right/>
      <top/>
      <bottom style="thin">
        <color theme="0"/>
      </bottom>
      <diagonal/>
    </border>
    <border>
      <left style="thick">
        <color theme="4"/>
      </left>
      <right style="medium">
        <color theme="0"/>
      </right>
      <top style="thick">
        <color theme="4"/>
      </top>
      <bottom style="thick">
        <color theme="4"/>
      </bottom>
      <diagonal/>
    </border>
    <border>
      <left/>
      <right style="thick">
        <color theme="4"/>
      </right>
      <top style="thick">
        <color theme="4"/>
      </top>
      <bottom style="thick">
        <color theme="4"/>
      </bottom>
      <diagonal/>
    </border>
    <border>
      <left/>
      <right style="thick">
        <color theme="4"/>
      </right>
      <top/>
      <bottom style="thick">
        <color theme="4"/>
      </bottom>
      <diagonal/>
    </border>
    <border>
      <left/>
      <right style="thick">
        <color theme="4"/>
      </right>
      <top style="thick">
        <color theme="4"/>
      </top>
      <bottom/>
      <diagonal/>
    </border>
    <border>
      <left/>
      <right style="thick">
        <color theme="4"/>
      </right>
      <top/>
      <bottom/>
      <diagonal/>
    </border>
    <border>
      <left/>
      <right/>
      <top/>
      <bottom style="medium">
        <color theme="4" tint="0.79995117038483843"/>
      </bottom>
      <diagonal/>
    </border>
    <border>
      <left/>
      <right/>
      <top style="medium">
        <color theme="4"/>
      </top>
      <bottom style="medium">
        <color theme="4"/>
      </bottom>
      <diagonal/>
    </border>
    <border>
      <left/>
      <right style="thin">
        <color theme="0"/>
      </right>
      <top/>
      <bottom style="thin">
        <color theme="0"/>
      </bottom>
      <diagonal/>
    </border>
    <border>
      <left/>
      <right style="thin">
        <color theme="0"/>
      </right>
      <top style="medium">
        <color theme="4"/>
      </top>
      <bottom style="medium">
        <color theme="4"/>
      </bottom>
      <diagonal/>
    </border>
    <border>
      <left style="thick">
        <color theme="4"/>
      </left>
      <right style="medium">
        <color theme="0"/>
      </right>
      <top style="thick">
        <color theme="4"/>
      </top>
      <bottom/>
      <diagonal/>
    </border>
    <border>
      <left style="thick">
        <color theme="4"/>
      </left>
      <right style="medium">
        <color theme="0"/>
      </right>
      <top/>
      <bottom/>
      <diagonal/>
    </border>
  </borders>
  <cellStyleXfs count="192">
    <xf numFmtId="0" fontId="0" fillId="0" borderId="0"/>
    <xf numFmtId="0" fontId="8" fillId="0" borderId="0" applyNumberFormat="0" applyFill="0" applyBorder="0" applyAlignment="0" applyProtection="0">
      <alignment vertical="top"/>
      <protection locked="0"/>
    </xf>
    <xf numFmtId="0" fontId="8" fillId="0" borderId="0" applyNumberFormat="0" applyFill="0" applyBorder="0" applyAlignment="0" applyProtection="0">
      <alignment vertical="top"/>
      <protection locked="0"/>
    </xf>
    <xf numFmtId="0" fontId="33" fillId="0" borderId="0"/>
    <xf numFmtId="0" fontId="10" fillId="0" borderId="0"/>
    <xf numFmtId="0" fontId="13" fillId="0" borderId="0"/>
    <xf numFmtId="0" fontId="9" fillId="0" borderId="0"/>
    <xf numFmtId="0" fontId="9" fillId="0" borderId="0"/>
    <xf numFmtId="0" fontId="9" fillId="0" borderId="0"/>
    <xf numFmtId="0" fontId="33" fillId="0" borderId="0"/>
    <xf numFmtId="0" fontId="9" fillId="0" borderId="0"/>
    <xf numFmtId="0" fontId="24" fillId="0" borderId="0"/>
    <xf numFmtId="0" fontId="9" fillId="0" borderId="0"/>
    <xf numFmtId="0" fontId="9" fillId="0" borderId="0"/>
    <xf numFmtId="0" fontId="9" fillId="0" borderId="0"/>
    <xf numFmtId="0" fontId="9" fillId="0" borderId="0"/>
    <xf numFmtId="0" fontId="9" fillId="0" borderId="0"/>
    <xf numFmtId="0" fontId="33" fillId="0" borderId="0"/>
    <xf numFmtId="0" fontId="9" fillId="0" borderId="0"/>
    <xf numFmtId="0" fontId="9" fillId="0" borderId="0"/>
    <xf numFmtId="0" fontId="9" fillId="0" borderId="0"/>
    <xf numFmtId="0" fontId="9" fillId="0" borderId="0"/>
    <xf numFmtId="9" fontId="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0"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1"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2" fillId="0" borderId="0" applyFont="0" applyFill="0" applyBorder="0" applyAlignment="0" applyProtection="0"/>
    <xf numFmtId="9" fontId="12"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4"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6"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6"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7"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28" fillId="0" borderId="0" applyFont="0" applyFill="0" applyBorder="0" applyAlignment="0" applyProtection="0"/>
    <xf numFmtId="9" fontId="9" fillId="0" borderId="0" applyFont="0" applyFill="0" applyBorder="0" applyAlignment="0" applyProtection="0"/>
    <xf numFmtId="9" fontId="29" fillId="0" borderId="0" applyFont="0" applyFill="0" applyBorder="0" applyAlignment="0" applyProtection="0"/>
    <xf numFmtId="9" fontId="9" fillId="0" borderId="0" applyFont="0" applyFill="0" applyBorder="0" applyAlignment="0" applyProtection="0"/>
    <xf numFmtId="0" fontId="6" fillId="0" borderId="0"/>
    <xf numFmtId="0" fontId="7" fillId="0" borderId="0"/>
    <xf numFmtId="0" fontId="8" fillId="0" borderId="0" applyNumberFormat="0" applyFill="0" applyBorder="0" applyAlignment="0" applyProtection="0">
      <alignment vertical="top"/>
      <protection locked="0"/>
    </xf>
    <xf numFmtId="0" fontId="6"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0" fontId="5" fillId="0" borderId="0"/>
    <xf numFmtId="0" fontId="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3" fillId="0" borderId="0"/>
    <xf numFmtId="0" fontId="2" fillId="0" borderId="0"/>
    <xf numFmtId="0" fontId="1" fillId="0" borderId="0"/>
  </cellStyleXfs>
  <cellXfs count="191">
    <xf numFmtId="0" fontId="0" fillId="0" borderId="0" xfId="0"/>
    <xf numFmtId="0" fontId="46" fillId="0" borderId="0" xfId="0" applyFont="1"/>
    <xf numFmtId="0" fontId="17" fillId="0" borderId="0" xfId="1" applyFont="1" applyFill="1" applyBorder="1" applyAlignment="1" applyProtection="1"/>
    <xf numFmtId="0" fontId="17" fillId="0" borderId="0" xfId="1" applyFont="1" applyFill="1" applyAlignment="1" applyProtection="1">
      <alignment horizontal="left"/>
    </xf>
    <xf numFmtId="0" fontId="18" fillId="0" borderId="0" xfId="0" applyFont="1"/>
    <xf numFmtId="0" fontId="19" fillId="0" borderId="0" xfId="0" applyFont="1"/>
    <xf numFmtId="0" fontId="14" fillId="0" borderId="0" xfId="1" applyFont="1" applyFill="1" applyBorder="1" applyAlignment="1" applyProtection="1"/>
    <xf numFmtId="0" fontId="17" fillId="0" borderId="0" xfId="1" applyFont="1" applyFill="1" applyBorder="1" applyAlignment="1" applyProtection="1">
      <alignment horizontal="center"/>
    </xf>
    <xf numFmtId="0" fontId="16" fillId="0" borderId="0" xfId="6" applyFont="1" applyAlignment="1">
      <alignment horizontal="center"/>
    </xf>
    <xf numFmtId="0" fontId="52" fillId="0" borderId="0" xfId="6" applyFont="1" applyAlignment="1">
      <alignment horizontal="center"/>
    </xf>
    <xf numFmtId="0" fontId="35" fillId="0" borderId="0" xfId="0" applyFont="1"/>
    <xf numFmtId="0" fontId="36" fillId="0" borderId="0" xfId="0" applyFont="1"/>
    <xf numFmtId="0" fontId="37" fillId="0" borderId="0" xfId="0" applyFont="1"/>
    <xf numFmtId="164" fontId="37" fillId="0" borderId="0" xfId="0" applyNumberFormat="1" applyFont="1"/>
    <xf numFmtId="9" fontId="37" fillId="0" borderId="0" xfId="22" applyFont="1" applyFill="1"/>
    <xf numFmtId="0" fontId="42" fillId="0" borderId="0" xfId="0" applyFont="1"/>
    <xf numFmtId="3" fontId="34" fillId="0" borderId="0" xfId="0" applyNumberFormat="1" applyFont="1"/>
    <xf numFmtId="164" fontId="34" fillId="0" borderId="0" xfId="0" applyNumberFormat="1" applyFont="1"/>
    <xf numFmtId="3" fontId="37" fillId="0" borderId="0" xfId="0" applyNumberFormat="1" applyFont="1"/>
    <xf numFmtId="3" fontId="40" fillId="0" borderId="0" xfId="0" applyNumberFormat="1" applyFont="1"/>
    <xf numFmtId="0" fontId="40" fillId="0" borderId="0" xfId="0" applyFont="1"/>
    <xf numFmtId="0" fontId="39" fillId="0" borderId="0" xfId="0" applyFont="1"/>
    <xf numFmtId="164" fontId="34" fillId="0" borderId="0" xfId="22" applyNumberFormat="1" applyFont="1" applyFill="1" applyBorder="1"/>
    <xf numFmtId="164" fontId="37" fillId="0" borderId="0" xfId="22" applyNumberFormat="1" applyFont="1" applyFill="1" applyBorder="1"/>
    <xf numFmtId="0" fontId="41" fillId="0" borderId="0" xfId="0" applyFont="1" applyAlignment="1">
      <alignment vertical="center"/>
    </xf>
    <xf numFmtId="0" fontId="50" fillId="0" borderId="0" xfId="0" applyFont="1"/>
    <xf numFmtId="3" fontId="51" fillId="0" borderId="0" xfId="0" applyNumberFormat="1" applyFont="1"/>
    <xf numFmtId="0" fontId="51" fillId="0" borderId="0" xfId="0" applyFont="1"/>
    <xf numFmtId="0" fontId="18" fillId="0" borderId="0" xfId="0" applyFont="1" applyAlignment="1">
      <alignment horizontal="left"/>
    </xf>
    <xf numFmtId="0" fontId="53" fillId="4" borderId="12" xfId="0" applyFont="1" applyFill="1" applyBorder="1" applyAlignment="1">
      <alignment horizontal="left" vertical="center" wrapText="1"/>
    </xf>
    <xf numFmtId="0" fontId="53" fillId="4" borderId="11" xfId="0" applyFont="1" applyFill="1" applyBorder="1" applyAlignment="1">
      <alignment horizontal="left" vertical="center"/>
    </xf>
    <xf numFmtId="0" fontId="53" fillId="4" borderId="10" xfId="0" applyFont="1" applyFill="1" applyBorder="1" applyAlignment="1" applyProtection="1">
      <alignment horizontal="left" vertical="center" wrapText="1"/>
      <protection locked="0"/>
    </xf>
    <xf numFmtId="0" fontId="53" fillId="4" borderId="14" xfId="0" applyFont="1" applyFill="1" applyBorder="1" applyAlignment="1">
      <alignment horizontal="left" vertical="center" wrapText="1"/>
    </xf>
    <xf numFmtId="164" fontId="56" fillId="0" borderId="13" xfId="0" applyNumberFormat="1" applyFont="1" applyBorder="1" applyAlignment="1">
      <alignment vertical="center"/>
    </xf>
    <xf numFmtId="164" fontId="56" fillId="0" borderId="14" xfId="0" applyNumberFormat="1" applyFont="1" applyBorder="1" applyAlignment="1">
      <alignment vertical="center"/>
    </xf>
    <xf numFmtId="0" fontId="53" fillId="4" borderId="0" xfId="0" applyFont="1" applyFill="1" applyAlignment="1">
      <alignment horizontal="left" vertical="center" wrapText="1"/>
    </xf>
    <xf numFmtId="164" fontId="56" fillId="0" borderId="15" xfId="0" applyNumberFormat="1" applyFont="1" applyBorder="1" applyAlignment="1">
      <alignment vertical="center"/>
    </xf>
    <xf numFmtId="0" fontId="54" fillId="3" borderId="16" xfId="0" applyFont="1" applyFill="1" applyBorder="1"/>
    <xf numFmtId="0" fontId="55" fillId="3" borderId="16" xfId="0" applyFont="1" applyFill="1" applyBorder="1" applyAlignment="1">
      <alignment horizontal="center" vertical="center"/>
    </xf>
    <xf numFmtId="0" fontId="55" fillId="3" borderId="16" xfId="0" applyFont="1" applyFill="1" applyBorder="1" applyAlignment="1">
      <alignment horizontal="center" vertical="center" wrapText="1"/>
    </xf>
    <xf numFmtId="3" fontId="56" fillId="0" borderId="15" xfId="0" applyNumberFormat="1" applyFont="1" applyBorder="1" applyAlignment="1">
      <alignment vertical="center"/>
    </xf>
    <xf numFmtId="3" fontId="56" fillId="0" borderId="13" xfId="0" applyNumberFormat="1" applyFont="1" applyBorder="1" applyAlignment="1">
      <alignment vertical="center"/>
    </xf>
    <xf numFmtId="3" fontId="56" fillId="2" borderId="13" xfId="0" applyNumberFormat="1" applyFont="1" applyFill="1" applyBorder="1" applyAlignment="1">
      <alignment vertical="center"/>
    </xf>
    <xf numFmtId="3" fontId="56" fillId="0" borderId="14" xfId="0" applyNumberFormat="1" applyFont="1" applyBorder="1" applyAlignment="1">
      <alignment vertical="center"/>
    </xf>
    <xf numFmtId="164" fontId="57" fillId="0" borderId="13" xfId="0" applyNumberFormat="1" applyFont="1" applyBorder="1" applyAlignment="1">
      <alignment vertical="center"/>
    </xf>
    <xf numFmtId="164" fontId="57" fillId="0" borderId="14" xfId="0" applyNumberFormat="1" applyFont="1" applyBorder="1" applyAlignment="1">
      <alignment vertical="center"/>
    </xf>
    <xf numFmtId="0" fontId="34" fillId="0" borderId="0" xfId="0" applyFont="1"/>
    <xf numFmtId="0" fontId="56" fillId="0" borderId="18" xfId="0" applyFont="1" applyBorder="1" applyAlignment="1">
      <alignment vertical="center" wrapText="1"/>
    </xf>
    <xf numFmtId="0" fontId="56" fillId="0" borderId="19" xfId="0" applyFont="1" applyBorder="1" applyAlignment="1">
      <alignment vertical="center" wrapText="1"/>
    </xf>
    <xf numFmtId="0" fontId="56" fillId="0" borderId="20" xfId="0" applyFont="1" applyBorder="1" applyAlignment="1">
      <alignment vertical="center" wrapText="1"/>
    </xf>
    <xf numFmtId="0" fontId="56" fillId="0" borderId="21" xfId="0" applyFont="1" applyBorder="1" applyAlignment="1">
      <alignment vertical="center" wrapText="1"/>
    </xf>
    <xf numFmtId="0" fontId="60" fillId="5" borderId="17" xfId="0" applyFont="1" applyFill="1" applyBorder="1" applyAlignment="1" applyProtection="1">
      <alignment vertical="center" wrapText="1"/>
      <protection locked="0"/>
    </xf>
    <xf numFmtId="0" fontId="43" fillId="0" borderId="0" xfId="0" applyFont="1"/>
    <xf numFmtId="0" fontId="35" fillId="0" borderId="0" xfId="0" applyFont="1" applyAlignment="1">
      <alignment horizontal="left"/>
    </xf>
    <xf numFmtId="0" fontId="53" fillId="0" borderId="22" xfId="0" applyFont="1" applyBorder="1" applyAlignment="1" applyProtection="1">
      <alignment horizontal="left" vertical="center" wrapText="1"/>
      <protection locked="0"/>
    </xf>
    <xf numFmtId="3" fontId="57" fillId="0" borderId="15" xfId="0" applyNumberFormat="1" applyFont="1" applyBorder="1" applyAlignment="1">
      <alignment vertical="center"/>
    </xf>
    <xf numFmtId="0" fontId="61" fillId="5" borderId="23" xfId="0" applyFont="1" applyFill="1" applyBorder="1" applyAlignment="1" applyProtection="1">
      <alignment horizontal="left" vertical="center" wrapText="1"/>
      <protection locked="0"/>
    </xf>
    <xf numFmtId="3" fontId="61" fillId="5" borderId="23" xfId="0" applyNumberFormat="1" applyFont="1" applyFill="1" applyBorder="1" applyAlignment="1" applyProtection="1">
      <alignment vertical="center"/>
      <protection locked="0"/>
    </xf>
    <xf numFmtId="0" fontId="35" fillId="0" borderId="0" xfId="0" applyFont="1" applyAlignment="1">
      <alignment vertical="center" wrapText="1"/>
    </xf>
    <xf numFmtId="0" fontId="37" fillId="0" borderId="0" xfId="0" applyFont="1" applyAlignment="1">
      <alignment wrapText="1"/>
    </xf>
    <xf numFmtId="0" fontId="55" fillId="3" borderId="24" xfId="0" applyFont="1" applyFill="1" applyBorder="1" applyAlignment="1">
      <alignment horizontal="center" vertical="center"/>
    </xf>
    <xf numFmtId="0" fontId="55" fillId="3" borderId="24" xfId="0" applyFont="1" applyFill="1" applyBorder="1" applyAlignment="1">
      <alignment horizontal="center" vertical="center" wrapText="1"/>
    </xf>
    <xf numFmtId="164" fontId="61" fillId="5" borderId="25" xfId="0" applyNumberFormat="1" applyFont="1" applyFill="1" applyBorder="1" applyAlignment="1" applyProtection="1">
      <alignment vertical="center"/>
      <protection locked="0"/>
    </xf>
    <xf numFmtId="0" fontId="0" fillId="0" borderId="0" xfId="0" applyAlignment="1">
      <alignment vertical="center"/>
    </xf>
    <xf numFmtId="164" fontId="61" fillId="5" borderId="23" xfId="0" applyNumberFormat="1" applyFont="1" applyFill="1" applyBorder="1" applyAlignment="1" applyProtection="1">
      <alignment horizontal="right" vertical="center" wrapText="1"/>
      <protection locked="0"/>
    </xf>
    <xf numFmtId="164" fontId="61" fillId="5" borderId="25" xfId="0" applyNumberFormat="1" applyFont="1" applyFill="1" applyBorder="1" applyAlignment="1" applyProtection="1">
      <alignment horizontal="right" vertical="center" wrapText="1"/>
      <protection locked="0"/>
    </xf>
    <xf numFmtId="0" fontId="62" fillId="0" borderId="0" xfId="0" applyFont="1"/>
    <xf numFmtId="0" fontId="37" fillId="0" borderId="0" xfId="0" applyFont="1" applyAlignment="1">
      <alignment vertical="center"/>
    </xf>
    <xf numFmtId="0" fontId="45" fillId="0" borderId="0" xfId="0" applyFont="1"/>
    <xf numFmtId="164" fontId="34" fillId="0" borderId="1" xfId="0" applyNumberFormat="1" applyFont="1" applyBorder="1"/>
    <xf numFmtId="164" fontId="34" fillId="0" borderId="2" xfId="0" applyNumberFormat="1" applyFont="1" applyBorder="1"/>
    <xf numFmtId="164" fontId="34" fillId="0" borderId="3" xfId="0" applyNumberFormat="1" applyFont="1" applyBorder="1"/>
    <xf numFmtId="164" fontId="44" fillId="0" borderId="4" xfId="0" applyNumberFormat="1" applyFont="1" applyBorder="1"/>
    <xf numFmtId="0" fontId="35" fillId="0" borderId="0" xfId="0" applyFont="1" applyAlignment="1">
      <alignment wrapText="1"/>
    </xf>
    <xf numFmtId="3" fontId="36" fillId="0" borderId="0" xfId="0" applyNumberFormat="1" applyFont="1"/>
    <xf numFmtId="0" fontId="38" fillId="0" borderId="0" xfId="0" applyFont="1"/>
    <xf numFmtId="0" fontId="48" fillId="0" borderId="0" xfId="0" applyFont="1" applyAlignment="1">
      <alignment vertical="center"/>
    </xf>
    <xf numFmtId="0" fontId="49" fillId="0" borderId="0" xfId="0" applyFont="1"/>
    <xf numFmtId="0" fontId="49" fillId="0" borderId="0" xfId="6" applyFont="1"/>
    <xf numFmtId="0" fontId="48" fillId="0" borderId="0" xfId="6" applyFont="1" applyAlignment="1">
      <alignment vertical="center"/>
    </xf>
    <xf numFmtId="164" fontId="47" fillId="0" borderId="2" xfId="0" applyNumberFormat="1" applyFont="1" applyBorder="1"/>
    <xf numFmtId="164" fontId="34" fillId="0" borderId="6" xfId="0" applyNumberFormat="1" applyFont="1" applyBorder="1"/>
    <xf numFmtId="164" fontId="47" fillId="0" borderId="4" xfId="0" applyNumberFormat="1" applyFont="1" applyBorder="1"/>
    <xf numFmtId="164" fontId="47" fillId="0" borderId="5" xfId="0" applyNumberFormat="1" applyFont="1" applyBorder="1"/>
    <xf numFmtId="164" fontId="47" fillId="0" borderId="7" xfId="0" applyNumberFormat="1" applyFont="1" applyBorder="1"/>
    <xf numFmtId="164" fontId="47" fillId="0" borderId="8" xfId="0" applyNumberFormat="1" applyFont="1" applyBorder="1"/>
    <xf numFmtId="164" fontId="47" fillId="0" borderId="9" xfId="0" applyNumberFormat="1" applyFont="1" applyBorder="1"/>
    <xf numFmtId="164" fontId="57" fillId="0" borderId="15" xfId="0" applyNumberFormat="1" applyFont="1" applyBorder="1" applyAlignment="1">
      <alignment vertical="center"/>
    </xf>
    <xf numFmtId="164" fontId="64" fillId="5" borderId="23" xfId="0" applyNumberFormat="1" applyFont="1" applyFill="1" applyBorder="1" applyAlignment="1" applyProtection="1">
      <alignment horizontal="right" vertical="center" wrapText="1"/>
      <protection locked="0"/>
    </xf>
    <xf numFmtId="0" fontId="8" fillId="0" borderId="0" xfId="1" applyFill="1" applyAlignment="1" applyProtection="1"/>
    <xf numFmtId="0" fontId="65" fillId="0" borderId="0" xfId="0" applyFont="1"/>
    <xf numFmtId="3" fontId="56" fillId="0" borderId="15" xfId="0" applyNumberFormat="1" applyFont="1" applyBorder="1" applyAlignment="1">
      <alignment horizontal="right" vertical="center"/>
    </xf>
    <xf numFmtId="3" fontId="0" fillId="0" borderId="0" xfId="0" applyNumberFormat="1"/>
    <xf numFmtId="3" fontId="56" fillId="0" borderId="15" xfId="0" applyNumberFormat="1" applyFont="1" applyBorder="1" applyAlignment="1">
      <alignment vertical="center" wrapText="1"/>
    </xf>
    <xf numFmtId="0" fontId="60" fillId="3" borderId="16" xfId="0" applyFont="1" applyFill="1" applyBorder="1" applyAlignment="1">
      <alignment horizontal="center" vertical="center" wrapText="1"/>
    </xf>
    <xf numFmtId="0" fontId="52" fillId="0" borderId="0" xfId="6" applyFont="1"/>
    <xf numFmtId="3" fontId="61" fillId="5" borderId="25" xfId="0" applyNumberFormat="1" applyFont="1" applyFill="1" applyBorder="1" applyAlignment="1" applyProtection="1">
      <alignment vertical="center" wrapText="1"/>
      <protection locked="0"/>
    </xf>
    <xf numFmtId="3" fontId="56" fillId="0" borderId="0" xfId="0" applyNumberFormat="1" applyFont="1" applyAlignment="1">
      <alignment vertical="center" wrapText="1"/>
    </xf>
    <xf numFmtId="164" fontId="56" fillId="0" borderId="0" xfId="0" applyNumberFormat="1" applyFont="1" applyAlignment="1">
      <alignment vertical="center"/>
    </xf>
    <xf numFmtId="3" fontId="56" fillId="0" borderId="0" xfId="0" applyNumberFormat="1" applyFont="1" applyAlignment="1">
      <alignment vertical="center"/>
    </xf>
    <xf numFmtId="0" fontId="37" fillId="0" borderId="16" xfId="0" applyFont="1" applyBorder="1"/>
    <xf numFmtId="166" fontId="56" fillId="0" borderId="15" xfId="0" applyNumberFormat="1" applyFont="1" applyBorder="1" applyAlignment="1">
      <alignment vertical="center"/>
    </xf>
    <xf numFmtId="165" fontId="61" fillId="5" borderId="23" xfId="0" applyNumberFormat="1" applyFont="1" applyFill="1" applyBorder="1" applyAlignment="1" applyProtection="1">
      <alignment horizontal="right" vertical="center" wrapText="1"/>
      <protection locked="0"/>
    </xf>
    <xf numFmtId="0" fontId="66" fillId="0" borderId="0" xfId="0" applyFont="1"/>
    <xf numFmtId="10" fontId="37" fillId="0" borderId="0" xfId="0" applyNumberFormat="1" applyFont="1"/>
    <xf numFmtId="0" fontId="56" fillId="0" borderId="0" xfId="188" applyFont="1"/>
    <xf numFmtId="3" fontId="57" fillId="0" borderId="0" xfId="0" applyNumberFormat="1" applyFont="1" applyAlignment="1">
      <alignment vertical="center" wrapText="1"/>
    </xf>
    <xf numFmtId="3" fontId="15" fillId="0" borderId="15" xfId="0" applyNumberFormat="1" applyFont="1" applyBorder="1" applyAlignment="1">
      <alignment vertical="center" wrapText="1"/>
    </xf>
    <xf numFmtId="166" fontId="56" fillId="0" borderId="0" xfId="0" applyNumberFormat="1" applyFont="1" applyAlignment="1">
      <alignment vertical="center"/>
    </xf>
    <xf numFmtId="0" fontId="15" fillId="0" borderId="0" xfId="0" applyFont="1" applyAlignment="1">
      <alignment horizontal="right" vertical="center"/>
    </xf>
    <xf numFmtId="0" fontId="15" fillId="0" borderId="0" xfId="0" applyFont="1" applyAlignment="1">
      <alignment horizontal="right"/>
    </xf>
    <xf numFmtId="0" fontId="69" fillId="0" borderId="0" xfId="0" applyFont="1"/>
    <xf numFmtId="3" fontId="70" fillId="0" borderId="0" xfId="0" applyNumberFormat="1" applyFont="1"/>
    <xf numFmtId="164" fontId="70" fillId="0" borderId="0" xfId="22" applyNumberFormat="1" applyFont="1" applyFill="1" applyBorder="1"/>
    <xf numFmtId="164" fontId="70" fillId="0" borderId="0" xfId="0" applyNumberFormat="1" applyFont="1"/>
    <xf numFmtId="0" fontId="71" fillId="0" borderId="0" xfId="0" applyFont="1"/>
    <xf numFmtId="3" fontId="71" fillId="0" borderId="0" xfId="0" applyNumberFormat="1" applyFont="1"/>
    <xf numFmtId="0" fontId="53" fillId="0" borderId="0" xfId="1" applyFont="1" applyAlignment="1" applyProtection="1">
      <alignment horizontal="left" vertical="center"/>
    </xf>
    <xf numFmtId="15" fontId="37" fillId="0" borderId="0" xfId="0" applyNumberFormat="1" applyFont="1"/>
    <xf numFmtId="15" fontId="0" fillId="0" borderId="0" xfId="0" applyNumberFormat="1"/>
    <xf numFmtId="16" fontId="55" fillId="3" borderId="16" xfId="0" applyNumberFormat="1" applyFont="1" applyFill="1" applyBorder="1" applyAlignment="1">
      <alignment horizontal="center" vertical="center"/>
    </xf>
    <xf numFmtId="14" fontId="37" fillId="0" borderId="0" xfId="0" applyNumberFormat="1" applyFont="1"/>
    <xf numFmtId="0" fontId="56" fillId="0" borderId="0" xfId="0" applyFont="1"/>
    <xf numFmtId="0" fontId="37" fillId="6" borderId="0" xfId="0" applyFont="1" applyFill="1"/>
    <xf numFmtId="0" fontId="60" fillId="5" borderId="26" xfId="0" applyFont="1" applyFill="1" applyBorder="1" applyAlignment="1" applyProtection="1">
      <alignment vertical="center" wrapText="1"/>
      <protection locked="0"/>
    </xf>
    <xf numFmtId="0" fontId="72" fillId="0" borderId="0" xfId="180" applyFont="1"/>
    <xf numFmtId="164" fontId="61" fillId="5" borderId="23" xfId="180" applyNumberFormat="1" applyFont="1" applyFill="1" applyBorder="1" applyAlignment="1" applyProtection="1">
      <alignment vertical="center"/>
      <protection locked="0"/>
    </xf>
    <xf numFmtId="0" fontId="61" fillId="5" borderId="23" xfId="180" applyFont="1" applyFill="1" applyBorder="1" applyAlignment="1" applyProtection="1">
      <alignment horizontal="left" vertical="center" wrapText="1"/>
      <protection locked="0"/>
    </xf>
    <xf numFmtId="164" fontId="56" fillId="0" borderId="15" xfId="180" applyNumberFormat="1" applyFont="1" applyBorder="1" applyAlignment="1">
      <alignment vertical="center"/>
    </xf>
    <xf numFmtId="0" fontId="53" fillId="0" borderId="22" xfId="180" applyFont="1" applyBorder="1" applyAlignment="1" applyProtection="1">
      <alignment horizontal="left" vertical="center" wrapText="1"/>
      <protection locked="0"/>
    </xf>
    <xf numFmtId="0" fontId="55" fillId="3" borderId="16" xfId="180" applyFont="1" applyFill="1" applyBorder="1" applyAlignment="1">
      <alignment horizontal="center" vertical="center" wrapText="1"/>
    </xf>
    <xf numFmtId="0" fontId="74" fillId="0" borderId="0" xfId="180" applyFont="1" applyAlignment="1">
      <alignment wrapText="1"/>
    </xf>
    <xf numFmtId="3" fontId="72" fillId="0" borderId="0" xfId="180" applyNumberFormat="1" applyFont="1"/>
    <xf numFmtId="3" fontId="61" fillId="5" borderId="23" xfId="180" applyNumberFormat="1" applyFont="1" applyFill="1" applyBorder="1" applyAlignment="1" applyProtection="1">
      <alignment vertical="center"/>
      <protection locked="0"/>
    </xf>
    <xf numFmtId="3" fontId="56" fillId="0" borderId="15" xfId="180" applyNumberFormat="1" applyFont="1" applyBorder="1" applyAlignment="1">
      <alignment vertical="center"/>
    </xf>
    <xf numFmtId="3" fontId="56" fillId="0" borderId="0" xfId="180" applyNumberFormat="1" applyFont="1" applyAlignment="1">
      <alignment vertical="center"/>
    </xf>
    <xf numFmtId="0" fontId="55" fillId="3" borderId="16" xfId="180" applyFont="1" applyFill="1" applyBorder="1" applyAlignment="1">
      <alignment horizontal="center" vertical="center"/>
    </xf>
    <xf numFmtId="0" fontId="55" fillId="3" borderId="24" xfId="180" applyFont="1" applyFill="1" applyBorder="1" applyAlignment="1">
      <alignment horizontal="center" vertical="center"/>
    </xf>
    <xf numFmtId="0" fontId="55" fillId="3" borderId="0" xfId="180" applyFont="1" applyFill="1" applyAlignment="1">
      <alignment horizontal="center" vertical="center"/>
    </xf>
    <xf numFmtId="0" fontId="72" fillId="0" borderId="0" xfId="180" applyFont="1" applyAlignment="1">
      <alignment vertical="center"/>
    </xf>
    <xf numFmtId="0" fontId="73" fillId="0" borderId="0" xfId="180" applyFont="1" applyAlignment="1">
      <alignment vertical="center"/>
    </xf>
    <xf numFmtId="0" fontId="74" fillId="0" borderId="0" xfId="180" applyFont="1" applyAlignment="1">
      <alignment horizontal="left" vertical="center"/>
    </xf>
    <xf numFmtId="0" fontId="73" fillId="0" borderId="0" xfId="180" applyFont="1"/>
    <xf numFmtId="0" fontId="74" fillId="0" borderId="0" xfId="180" applyFont="1"/>
    <xf numFmtId="0" fontId="7" fillId="0" borderId="0" xfId="180"/>
    <xf numFmtId="164" fontId="56" fillId="0" borderId="15" xfId="180" applyNumberFormat="1" applyFont="1" applyBorder="1" applyAlignment="1">
      <alignment horizontal="center" vertical="center"/>
    </xf>
    <xf numFmtId="0" fontId="56" fillId="0" borderId="0" xfId="180" applyFont="1"/>
    <xf numFmtId="0" fontId="7" fillId="0" borderId="0" xfId="180" applyAlignment="1">
      <alignment vertical="center"/>
    </xf>
    <xf numFmtId="0" fontId="74" fillId="0" borderId="0" xfId="180" applyFont="1" applyAlignment="1">
      <alignment horizontal="left"/>
    </xf>
    <xf numFmtId="0" fontId="74" fillId="0" borderId="0" xfId="180" applyFont="1" applyAlignment="1">
      <alignment vertical="center"/>
    </xf>
    <xf numFmtId="3" fontId="15" fillId="0" borderId="15" xfId="180" applyNumberFormat="1" applyFont="1" applyBorder="1" applyAlignment="1">
      <alignment vertical="center"/>
    </xf>
    <xf numFmtId="0" fontId="37" fillId="0" borderId="0" xfId="180" applyFont="1"/>
    <xf numFmtId="166" fontId="56" fillId="0" borderId="15" xfId="180" applyNumberFormat="1" applyFont="1" applyBorder="1" applyAlignment="1">
      <alignment vertical="center"/>
    </xf>
    <xf numFmtId="165" fontId="61" fillId="5" borderId="23" xfId="180" applyNumberFormat="1" applyFont="1" applyFill="1" applyBorder="1" applyAlignment="1" applyProtection="1">
      <alignment horizontal="right" vertical="center" wrapText="1"/>
      <protection locked="0"/>
    </xf>
    <xf numFmtId="15" fontId="77" fillId="0" borderId="0" xfId="180" applyNumberFormat="1" applyFont="1"/>
    <xf numFmtId="15" fontId="37" fillId="0" borderId="0" xfId="180" applyNumberFormat="1" applyFont="1"/>
    <xf numFmtId="14" fontId="37" fillId="0" borderId="0" xfId="180" applyNumberFormat="1" applyFont="1"/>
    <xf numFmtId="0" fontId="56" fillId="0" borderId="0" xfId="190" applyFont="1" applyAlignment="1" applyProtection="1">
      <alignment horizontal="right"/>
      <protection locked="0"/>
    </xf>
    <xf numFmtId="0" fontId="76" fillId="0" borderId="0" xfId="180" applyFont="1" applyAlignment="1">
      <alignment vertical="center"/>
    </xf>
    <xf numFmtId="0" fontId="75" fillId="0" borderId="0" xfId="180" applyFont="1"/>
    <xf numFmtId="165" fontId="72" fillId="0" borderId="0" xfId="180" applyNumberFormat="1" applyFont="1"/>
    <xf numFmtId="10" fontId="72" fillId="0" borderId="0" xfId="180" applyNumberFormat="1" applyFont="1"/>
    <xf numFmtId="164" fontId="72" fillId="0" borderId="0" xfId="180" applyNumberFormat="1" applyFont="1"/>
    <xf numFmtId="0" fontId="78" fillId="0" borderId="0" xfId="180" applyFont="1"/>
    <xf numFmtId="0" fontId="79" fillId="0" borderId="0" xfId="1" applyFont="1" applyFill="1" applyBorder="1" applyAlignment="1" applyProtection="1">
      <alignment horizontal="center"/>
    </xf>
    <xf numFmtId="0" fontId="80" fillId="0" borderId="0" xfId="1" applyFont="1" applyFill="1" applyBorder="1" applyAlignment="1" applyProtection="1"/>
    <xf numFmtId="0" fontId="80" fillId="0" borderId="0" xfId="1" applyFont="1" applyAlignment="1" applyProtection="1">
      <alignment horizontal="center"/>
    </xf>
    <xf numFmtId="0" fontId="80" fillId="0" borderId="0" xfId="1" applyFont="1" applyAlignment="1" applyProtection="1"/>
    <xf numFmtId="0" fontId="15" fillId="0" borderId="0" xfId="10" applyFont="1"/>
    <xf numFmtId="0" fontId="16" fillId="0" borderId="0" xfId="6" applyFont="1"/>
    <xf numFmtId="0" fontId="53" fillId="0" borderId="0" xfId="1" applyFont="1" applyAlignment="1" applyProtection="1">
      <alignment vertical="center"/>
    </xf>
    <xf numFmtId="0" fontId="81" fillId="0" borderId="0" xfId="1" applyFont="1" applyAlignment="1" applyProtection="1"/>
    <xf numFmtId="164" fontId="56" fillId="0" borderId="15" xfId="0" applyNumberFormat="1" applyFont="1" applyBorder="1" applyAlignment="1">
      <alignment horizontal="right" vertical="center"/>
    </xf>
    <xf numFmtId="3" fontId="72" fillId="0" borderId="0" xfId="0" applyNumberFormat="1" applyFont="1"/>
    <xf numFmtId="0" fontId="60" fillId="5" borderId="27" xfId="0" applyFont="1" applyFill="1" applyBorder="1" applyAlignment="1" applyProtection="1">
      <alignment vertical="center" wrapText="1"/>
      <protection locked="0"/>
    </xf>
    <xf numFmtId="3" fontId="56" fillId="0" borderId="0" xfId="0" applyNumberFormat="1" applyFont="1"/>
    <xf numFmtId="0" fontId="72" fillId="0" borderId="0" xfId="0" applyFont="1" applyAlignment="1">
      <alignment vertical="center"/>
    </xf>
    <xf numFmtId="3" fontId="15" fillId="0" borderId="0" xfId="0" applyNumberFormat="1" applyFont="1"/>
    <xf numFmtId="0" fontId="72" fillId="0" borderId="0" xfId="0" applyFont="1"/>
    <xf numFmtId="3" fontId="15" fillId="0" borderId="15" xfId="0" applyNumberFormat="1" applyFont="1" applyBorder="1" applyAlignment="1">
      <alignment vertical="center"/>
    </xf>
    <xf numFmtId="0" fontId="82" fillId="0" borderId="0" xfId="1" applyFont="1" applyAlignment="1" applyProtection="1"/>
    <xf numFmtId="0" fontId="35" fillId="0" borderId="0" xfId="0" applyFont="1" applyAlignment="1">
      <alignment horizontal="left" vertical="center" wrapText="1"/>
    </xf>
    <xf numFmtId="0" fontId="56" fillId="0" borderId="0" xfId="191" applyFont="1" applyAlignment="1" applyProtection="1">
      <alignment horizontal="right"/>
      <protection locked="0"/>
    </xf>
    <xf numFmtId="0" fontId="15" fillId="0" borderId="0" xfId="191" applyFont="1" applyAlignment="1" applyProtection="1">
      <alignment horizontal="right"/>
      <protection locked="0"/>
    </xf>
    <xf numFmtId="166" fontId="15" fillId="0" borderId="15" xfId="0" applyNumberFormat="1" applyFont="1" applyBorder="1" applyAlignment="1">
      <alignment vertical="center"/>
    </xf>
    <xf numFmtId="0" fontId="58" fillId="0" borderId="0" xfId="6" applyFont="1" applyAlignment="1">
      <alignment vertical="center" wrapText="1"/>
    </xf>
    <xf numFmtId="0" fontId="59" fillId="0" borderId="0" xfId="0" applyFont="1"/>
    <xf numFmtId="0" fontId="74" fillId="0" borderId="0" xfId="180" applyFont="1" applyAlignment="1">
      <alignment horizontal="left" wrapText="1"/>
    </xf>
    <xf numFmtId="0" fontId="35" fillId="0" borderId="0" xfId="0" applyFont="1" applyAlignment="1">
      <alignment horizontal="left" vertical="center" wrapText="1"/>
    </xf>
    <xf numFmtId="0" fontId="0" fillId="0" borderId="0" xfId="0"/>
    <xf numFmtId="0" fontId="35" fillId="0" borderId="0" xfId="0" applyFont="1" applyAlignment="1">
      <alignment horizontal="left" wrapText="1"/>
    </xf>
  </cellXfs>
  <cellStyles count="192">
    <cellStyle name="Hipervínculo" xfId="1" builtinId="8"/>
    <cellStyle name="Hipervínculo 2" xfId="2" xr:uid="{00000000-0005-0000-0000-000001000000}"/>
    <cellStyle name="Hipervínculo 3" xfId="92" xr:uid="{00000000-0005-0000-0000-000002000000}"/>
    <cellStyle name="Normal" xfId="0" builtinId="0"/>
    <cellStyle name="Normal 10" xfId="180" xr:uid="{00000000-0005-0000-0000-000004000000}"/>
    <cellStyle name="Normal 11" xfId="179" xr:uid="{00000000-0005-0000-0000-000005000000}"/>
    <cellStyle name="Normal 16" xfId="188" xr:uid="{1834219F-DBC5-4A01-A6CD-2AC8033924DF}"/>
    <cellStyle name="Normal 16 2" xfId="189" xr:uid="{39C1CB3F-EE49-466C-AE50-88826EDA8085}"/>
    <cellStyle name="Normal 16 3" xfId="190" xr:uid="{6E9623E5-E72B-4462-A5BF-09DCBB89A9F7}"/>
    <cellStyle name="Normal 16 3 2" xfId="191" xr:uid="{4776D750-7954-4D13-ACE7-AF693017FAC2}"/>
    <cellStyle name="Normal 2" xfId="3" xr:uid="{00000000-0005-0000-0000-000006000000}"/>
    <cellStyle name="Normal 2 2" xfId="4" xr:uid="{00000000-0005-0000-0000-000007000000}"/>
    <cellStyle name="Normal 2 3" xfId="93" xr:uid="{00000000-0005-0000-0000-000008000000}"/>
    <cellStyle name="Normal 2 3 2" xfId="185" xr:uid="{00000000-0005-0000-0000-000009000000}"/>
    <cellStyle name="Normal 2 4" xfId="181" xr:uid="{00000000-0005-0000-0000-00000A000000}"/>
    <cellStyle name="Normal 3" xfId="5" xr:uid="{00000000-0005-0000-0000-00000B000000}"/>
    <cellStyle name="Normal 3 2" xfId="6" xr:uid="{00000000-0005-0000-0000-00000C000000}"/>
    <cellStyle name="Normal 3 2 2" xfId="7" xr:uid="{00000000-0005-0000-0000-00000D000000}"/>
    <cellStyle name="Normal 3 2 2 2" xfId="96" xr:uid="{00000000-0005-0000-0000-00000E000000}"/>
    <cellStyle name="Normal 3 2 3" xfId="95" xr:uid="{00000000-0005-0000-0000-00000F000000}"/>
    <cellStyle name="Normal 3 3" xfId="8" xr:uid="{00000000-0005-0000-0000-000010000000}"/>
    <cellStyle name="Normal 3 3 2" xfId="97" xr:uid="{00000000-0005-0000-0000-000011000000}"/>
    <cellStyle name="Normal 3 4" xfId="9" xr:uid="{00000000-0005-0000-0000-000012000000}"/>
    <cellStyle name="Normal 3 4 2" xfId="98" xr:uid="{00000000-0005-0000-0000-000013000000}"/>
    <cellStyle name="Normal 3 4 2 2" xfId="186" xr:uid="{00000000-0005-0000-0000-000014000000}"/>
    <cellStyle name="Normal 3 4 3" xfId="182" xr:uid="{00000000-0005-0000-0000-000015000000}"/>
    <cellStyle name="Normal 3 5" xfId="94" xr:uid="{00000000-0005-0000-0000-000016000000}"/>
    <cellStyle name="Normal 4" xfId="10" xr:uid="{00000000-0005-0000-0000-000017000000}"/>
    <cellStyle name="Normal 4 2" xfId="11" xr:uid="{00000000-0005-0000-0000-000018000000}"/>
    <cellStyle name="Normal 4 2 2" xfId="12" xr:uid="{00000000-0005-0000-0000-000019000000}"/>
    <cellStyle name="Normal 4 2 2 2" xfId="13" xr:uid="{00000000-0005-0000-0000-00001A000000}"/>
    <cellStyle name="Normal 4 2 2 2 2" xfId="102" xr:uid="{00000000-0005-0000-0000-00001B000000}"/>
    <cellStyle name="Normal 4 2 2 3" xfId="101" xr:uid="{00000000-0005-0000-0000-00001C000000}"/>
    <cellStyle name="Normal 4 2 3" xfId="14" xr:uid="{00000000-0005-0000-0000-00001D000000}"/>
    <cellStyle name="Normal 4 2 3 2" xfId="103" xr:uid="{00000000-0005-0000-0000-00001E000000}"/>
    <cellStyle name="Normal 4 2 4" xfId="100" xr:uid="{00000000-0005-0000-0000-00001F000000}"/>
    <cellStyle name="Normal 4 3" xfId="15" xr:uid="{00000000-0005-0000-0000-000020000000}"/>
    <cellStyle name="Normal 4 3 2" xfId="104" xr:uid="{00000000-0005-0000-0000-000021000000}"/>
    <cellStyle name="Normal 4 4" xfId="99" xr:uid="{00000000-0005-0000-0000-000022000000}"/>
    <cellStyle name="Normal 5" xfId="16" xr:uid="{00000000-0005-0000-0000-000023000000}"/>
    <cellStyle name="Normal 5 2" xfId="17" xr:uid="{00000000-0005-0000-0000-000024000000}"/>
    <cellStyle name="Normal 5 2 2" xfId="106" xr:uid="{00000000-0005-0000-0000-000025000000}"/>
    <cellStyle name="Normal 5 2 2 2" xfId="187" xr:uid="{00000000-0005-0000-0000-000026000000}"/>
    <cellStyle name="Normal 5 2 3" xfId="183" xr:uid="{00000000-0005-0000-0000-000027000000}"/>
    <cellStyle name="Normal 5 3" xfId="105" xr:uid="{00000000-0005-0000-0000-000028000000}"/>
    <cellStyle name="Normal 6" xfId="18" xr:uid="{00000000-0005-0000-0000-000029000000}"/>
    <cellStyle name="Normal 6 2" xfId="19" xr:uid="{00000000-0005-0000-0000-00002A000000}"/>
    <cellStyle name="Normal 6 2 2" xfId="108" xr:uid="{00000000-0005-0000-0000-00002B000000}"/>
    <cellStyle name="Normal 6 3" xfId="107" xr:uid="{00000000-0005-0000-0000-00002C000000}"/>
    <cellStyle name="Normal 7" xfId="20" xr:uid="{00000000-0005-0000-0000-00002D000000}"/>
    <cellStyle name="Normal 7 2" xfId="21" xr:uid="{00000000-0005-0000-0000-00002E000000}"/>
    <cellStyle name="Normal 7 2 2" xfId="110" xr:uid="{00000000-0005-0000-0000-00002F000000}"/>
    <cellStyle name="Normal 7 3" xfId="109" xr:uid="{00000000-0005-0000-0000-000030000000}"/>
    <cellStyle name="Normal 8" xfId="91" xr:uid="{00000000-0005-0000-0000-000031000000}"/>
    <cellStyle name="Normal 8 2" xfId="178" xr:uid="{00000000-0005-0000-0000-000032000000}"/>
    <cellStyle name="Normal 9" xfId="90" xr:uid="{00000000-0005-0000-0000-000033000000}"/>
    <cellStyle name="Normal 9 2" xfId="184" xr:uid="{00000000-0005-0000-0000-000034000000}"/>
    <cellStyle name="Porcentaje" xfId="22" builtinId="5"/>
    <cellStyle name="Porcentaje 10" xfId="23" xr:uid="{00000000-0005-0000-0000-000037000000}"/>
    <cellStyle name="Porcentaje 10 2" xfId="24" xr:uid="{00000000-0005-0000-0000-000038000000}"/>
    <cellStyle name="Porcentaje 10 2 2" xfId="112" xr:uid="{00000000-0005-0000-0000-000039000000}"/>
    <cellStyle name="Porcentaje 10 3" xfId="111" xr:uid="{00000000-0005-0000-0000-00003A000000}"/>
    <cellStyle name="Porcentaje 11" xfId="25" xr:uid="{00000000-0005-0000-0000-00003B000000}"/>
    <cellStyle name="Porcentaje 11 2" xfId="26" xr:uid="{00000000-0005-0000-0000-00003C000000}"/>
    <cellStyle name="Porcentaje 11 2 2" xfId="27" xr:uid="{00000000-0005-0000-0000-00003D000000}"/>
    <cellStyle name="Porcentaje 11 2 2 2" xfId="115" xr:uid="{00000000-0005-0000-0000-00003E000000}"/>
    <cellStyle name="Porcentaje 11 2 3" xfId="28" xr:uid="{00000000-0005-0000-0000-00003F000000}"/>
    <cellStyle name="Porcentaje 11 2 3 2" xfId="116" xr:uid="{00000000-0005-0000-0000-000040000000}"/>
    <cellStyle name="Porcentaje 11 2 4" xfId="29" xr:uid="{00000000-0005-0000-0000-000041000000}"/>
    <cellStyle name="Porcentaje 11 2 4 2" xfId="117" xr:uid="{00000000-0005-0000-0000-000042000000}"/>
    <cellStyle name="Porcentaje 11 2 5" xfId="114" xr:uid="{00000000-0005-0000-0000-000043000000}"/>
    <cellStyle name="Porcentaje 11 3" xfId="30" xr:uid="{00000000-0005-0000-0000-000044000000}"/>
    <cellStyle name="Porcentaje 11 3 2" xfId="118" xr:uid="{00000000-0005-0000-0000-000045000000}"/>
    <cellStyle name="Porcentaje 11 4" xfId="31" xr:uid="{00000000-0005-0000-0000-000046000000}"/>
    <cellStyle name="Porcentaje 11 4 2" xfId="119" xr:uid="{00000000-0005-0000-0000-000047000000}"/>
    <cellStyle name="Porcentaje 11 5" xfId="113" xr:uid="{00000000-0005-0000-0000-000048000000}"/>
    <cellStyle name="Porcentaje 12" xfId="32" xr:uid="{00000000-0005-0000-0000-000049000000}"/>
    <cellStyle name="Porcentaje 12 2" xfId="33" xr:uid="{00000000-0005-0000-0000-00004A000000}"/>
    <cellStyle name="Porcentaje 12 2 2" xfId="121" xr:uid="{00000000-0005-0000-0000-00004B000000}"/>
    <cellStyle name="Porcentaje 12 3" xfId="34" xr:uid="{00000000-0005-0000-0000-00004C000000}"/>
    <cellStyle name="Porcentaje 12 3 2" xfId="122" xr:uid="{00000000-0005-0000-0000-00004D000000}"/>
    <cellStyle name="Porcentaje 12 4" xfId="35" xr:uid="{00000000-0005-0000-0000-00004E000000}"/>
    <cellStyle name="Porcentaje 12 4 2" xfId="123" xr:uid="{00000000-0005-0000-0000-00004F000000}"/>
    <cellStyle name="Porcentaje 12 5" xfId="120" xr:uid="{00000000-0005-0000-0000-000050000000}"/>
    <cellStyle name="Porcentaje 13" xfId="36" xr:uid="{00000000-0005-0000-0000-000051000000}"/>
    <cellStyle name="Porcentaje 13 2" xfId="37" xr:uid="{00000000-0005-0000-0000-000052000000}"/>
    <cellStyle name="Porcentaje 13 2 2" xfId="125" xr:uid="{00000000-0005-0000-0000-000053000000}"/>
    <cellStyle name="Porcentaje 13 3" xfId="38" xr:uid="{00000000-0005-0000-0000-000054000000}"/>
    <cellStyle name="Porcentaje 13 3 2" xfId="126" xr:uid="{00000000-0005-0000-0000-000055000000}"/>
    <cellStyle name="Porcentaje 13 4" xfId="124" xr:uid="{00000000-0005-0000-0000-000056000000}"/>
    <cellStyle name="Porcentaje 14" xfId="39" xr:uid="{00000000-0005-0000-0000-000057000000}"/>
    <cellStyle name="Porcentaje 14 2" xfId="40" xr:uid="{00000000-0005-0000-0000-000058000000}"/>
    <cellStyle name="Porcentaje 14 2 2" xfId="128" xr:uid="{00000000-0005-0000-0000-000059000000}"/>
    <cellStyle name="Porcentaje 14 3" xfId="127" xr:uid="{00000000-0005-0000-0000-00005A000000}"/>
    <cellStyle name="Porcentaje 15" xfId="41" xr:uid="{00000000-0005-0000-0000-00005B000000}"/>
    <cellStyle name="Porcentaje 15 2" xfId="129" xr:uid="{00000000-0005-0000-0000-00005C000000}"/>
    <cellStyle name="Porcentaje 2" xfId="42" xr:uid="{00000000-0005-0000-0000-00005D000000}"/>
    <cellStyle name="Porcentaje 2 2" xfId="43" xr:uid="{00000000-0005-0000-0000-00005E000000}"/>
    <cellStyle name="Porcentaje 2 2 2" xfId="44" xr:uid="{00000000-0005-0000-0000-00005F000000}"/>
    <cellStyle name="Porcentaje 2 2 2 2" xfId="132" xr:uid="{00000000-0005-0000-0000-000060000000}"/>
    <cellStyle name="Porcentaje 2 2 3" xfId="131" xr:uid="{00000000-0005-0000-0000-000061000000}"/>
    <cellStyle name="Porcentaje 2 3" xfId="45" xr:uid="{00000000-0005-0000-0000-000062000000}"/>
    <cellStyle name="Porcentaje 2 3 2" xfId="133" xr:uid="{00000000-0005-0000-0000-000063000000}"/>
    <cellStyle name="Porcentaje 2 4" xfId="130" xr:uid="{00000000-0005-0000-0000-000064000000}"/>
    <cellStyle name="Porcentaje 3" xfId="46" xr:uid="{00000000-0005-0000-0000-000065000000}"/>
    <cellStyle name="Porcentaje 3 2" xfId="47" xr:uid="{00000000-0005-0000-0000-000066000000}"/>
    <cellStyle name="Porcentaje 3 2 2" xfId="48" xr:uid="{00000000-0005-0000-0000-000067000000}"/>
    <cellStyle name="Porcentaje 3 2 2 2" xfId="136" xr:uid="{00000000-0005-0000-0000-000068000000}"/>
    <cellStyle name="Porcentaje 3 2 3" xfId="135" xr:uid="{00000000-0005-0000-0000-000069000000}"/>
    <cellStyle name="Porcentaje 3 3" xfId="49" xr:uid="{00000000-0005-0000-0000-00006A000000}"/>
    <cellStyle name="Porcentaje 3 3 2" xfId="137" xr:uid="{00000000-0005-0000-0000-00006B000000}"/>
    <cellStyle name="Porcentaje 3 4" xfId="134" xr:uid="{00000000-0005-0000-0000-00006C000000}"/>
    <cellStyle name="Porcentaje 4" xfId="50" xr:uid="{00000000-0005-0000-0000-00006D000000}"/>
    <cellStyle name="Porcentaje 4 2" xfId="51" xr:uid="{00000000-0005-0000-0000-00006E000000}"/>
    <cellStyle name="Porcentaje 4 2 2" xfId="52" xr:uid="{00000000-0005-0000-0000-00006F000000}"/>
    <cellStyle name="Porcentaje 4 2 2 2" xfId="140" xr:uid="{00000000-0005-0000-0000-000070000000}"/>
    <cellStyle name="Porcentaje 4 2 3" xfId="139" xr:uid="{00000000-0005-0000-0000-000071000000}"/>
    <cellStyle name="Porcentaje 4 3" xfId="53" xr:uid="{00000000-0005-0000-0000-000072000000}"/>
    <cellStyle name="Porcentaje 4 3 2" xfId="54" xr:uid="{00000000-0005-0000-0000-000073000000}"/>
    <cellStyle name="Porcentaje 4 3 2 2" xfId="142" xr:uid="{00000000-0005-0000-0000-000074000000}"/>
    <cellStyle name="Porcentaje 4 3 3" xfId="141" xr:uid="{00000000-0005-0000-0000-000075000000}"/>
    <cellStyle name="Porcentaje 4 4" xfId="55" xr:uid="{00000000-0005-0000-0000-000076000000}"/>
    <cellStyle name="Porcentaje 4 4 2" xfId="56" xr:uid="{00000000-0005-0000-0000-000077000000}"/>
    <cellStyle name="Porcentaje 4 4 2 2" xfId="144" xr:uid="{00000000-0005-0000-0000-000078000000}"/>
    <cellStyle name="Porcentaje 4 4 3" xfId="143" xr:uid="{00000000-0005-0000-0000-000079000000}"/>
    <cellStyle name="Porcentaje 4 5" xfId="57" xr:uid="{00000000-0005-0000-0000-00007A000000}"/>
    <cellStyle name="Porcentaje 4 5 2" xfId="145" xr:uid="{00000000-0005-0000-0000-00007B000000}"/>
    <cellStyle name="Porcentaje 4 6" xfId="138" xr:uid="{00000000-0005-0000-0000-00007C000000}"/>
    <cellStyle name="Porcentaje 5" xfId="58" xr:uid="{00000000-0005-0000-0000-00007D000000}"/>
    <cellStyle name="Porcentaje 5 2" xfId="59" xr:uid="{00000000-0005-0000-0000-00007E000000}"/>
    <cellStyle name="Porcentaje 5 2 2" xfId="60" xr:uid="{00000000-0005-0000-0000-00007F000000}"/>
    <cellStyle name="Porcentaje 5 2 2 2" xfId="61" xr:uid="{00000000-0005-0000-0000-000080000000}"/>
    <cellStyle name="Porcentaje 5 2 2 2 2" xfId="149" xr:uid="{00000000-0005-0000-0000-000081000000}"/>
    <cellStyle name="Porcentaje 5 2 2 3" xfId="148" xr:uid="{00000000-0005-0000-0000-000082000000}"/>
    <cellStyle name="Porcentaje 5 2 3" xfId="62" xr:uid="{00000000-0005-0000-0000-000083000000}"/>
    <cellStyle name="Porcentaje 5 2 3 2" xfId="63" xr:uid="{00000000-0005-0000-0000-000084000000}"/>
    <cellStyle name="Porcentaje 5 2 3 2 2" xfId="151" xr:uid="{00000000-0005-0000-0000-000085000000}"/>
    <cellStyle name="Porcentaje 5 2 3 3" xfId="150" xr:uid="{00000000-0005-0000-0000-000086000000}"/>
    <cellStyle name="Porcentaje 5 2 4" xfId="64" xr:uid="{00000000-0005-0000-0000-000087000000}"/>
    <cellStyle name="Porcentaje 5 2 4 2" xfId="65" xr:uid="{00000000-0005-0000-0000-000088000000}"/>
    <cellStyle name="Porcentaje 5 2 4 2 2" xfId="153" xr:uid="{00000000-0005-0000-0000-000089000000}"/>
    <cellStyle name="Porcentaje 5 2 4 3" xfId="152" xr:uid="{00000000-0005-0000-0000-00008A000000}"/>
    <cellStyle name="Porcentaje 5 2 5" xfId="66" xr:uid="{00000000-0005-0000-0000-00008B000000}"/>
    <cellStyle name="Porcentaje 5 2 5 2" xfId="154" xr:uid="{00000000-0005-0000-0000-00008C000000}"/>
    <cellStyle name="Porcentaje 5 2 6" xfId="147" xr:uid="{00000000-0005-0000-0000-00008D000000}"/>
    <cellStyle name="Porcentaje 5 3" xfId="67" xr:uid="{00000000-0005-0000-0000-00008E000000}"/>
    <cellStyle name="Porcentaje 5 3 2" xfId="68" xr:uid="{00000000-0005-0000-0000-00008F000000}"/>
    <cellStyle name="Porcentaje 5 3 2 2" xfId="156" xr:uid="{00000000-0005-0000-0000-000090000000}"/>
    <cellStyle name="Porcentaje 5 3 3" xfId="155" xr:uid="{00000000-0005-0000-0000-000091000000}"/>
    <cellStyle name="Porcentaje 5 4" xfId="69" xr:uid="{00000000-0005-0000-0000-000092000000}"/>
    <cellStyle name="Porcentaje 5 4 2" xfId="70" xr:uid="{00000000-0005-0000-0000-000093000000}"/>
    <cellStyle name="Porcentaje 5 4 2 2" xfId="158" xr:uid="{00000000-0005-0000-0000-000094000000}"/>
    <cellStyle name="Porcentaje 5 4 3" xfId="157" xr:uid="{00000000-0005-0000-0000-000095000000}"/>
    <cellStyle name="Porcentaje 5 5" xfId="71" xr:uid="{00000000-0005-0000-0000-000096000000}"/>
    <cellStyle name="Porcentaje 5 5 2" xfId="72" xr:uid="{00000000-0005-0000-0000-000097000000}"/>
    <cellStyle name="Porcentaje 5 5 2 2" xfId="160" xr:uid="{00000000-0005-0000-0000-000098000000}"/>
    <cellStyle name="Porcentaje 5 5 3" xfId="159" xr:uid="{00000000-0005-0000-0000-000099000000}"/>
    <cellStyle name="Porcentaje 5 6" xfId="73" xr:uid="{00000000-0005-0000-0000-00009A000000}"/>
    <cellStyle name="Porcentaje 5 6 2" xfId="161" xr:uid="{00000000-0005-0000-0000-00009B000000}"/>
    <cellStyle name="Porcentaje 5 7" xfId="146" xr:uid="{00000000-0005-0000-0000-00009C000000}"/>
    <cellStyle name="Porcentaje 6" xfId="74" xr:uid="{00000000-0005-0000-0000-00009D000000}"/>
    <cellStyle name="Porcentaje 6 2" xfId="75" xr:uid="{00000000-0005-0000-0000-00009E000000}"/>
    <cellStyle name="Porcentaje 6 2 2" xfId="76" xr:uid="{00000000-0005-0000-0000-00009F000000}"/>
    <cellStyle name="Porcentaje 6 2 2 2" xfId="164" xr:uid="{00000000-0005-0000-0000-0000A0000000}"/>
    <cellStyle name="Porcentaje 6 2 3" xfId="163" xr:uid="{00000000-0005-0000-0000-0000A1000000}"/>
    <cellStyle name="Porcentaje 6 3" xfId="77" xr:uid="{00000000-0005-0000-0000-0000A2000000}"/>
    <cellStyle name="Porcentaje 6 3 2" xfId="165" xr:uid="{00000000-0005-0000-0000-0000A3000000}"/>
    <cellStyle name="Porcentaje 6 4" xfId="162" xr:uid="{00000000-0005-0000-0000-0000A4000000}"/>
    <cellStyle name="Porcentaje 7" xfId="78" xr:uid="{00000000-0005-0000-0000-0000A5000000}"/>
    <cellStyle name="Porcentaje 7 2" xfId="79" xr:uid="{00000000-0005-0000-0000-0000A6000000}"/>
    <cellStyle name="Porcentaje 7 2 2" xfId="80" xr:uid="{00000000-0005-0000-0000-0000A7000000}"/>
    <cellStyle name="Porcentaje 7 2 2 2" xfId="168" xr:uid="{00000000-0005-0000-0000-0000A8000000}"/>
    <cellStyle name="Porcentaje 7 2 3" xfId="167" xr:uid="{00000000-0005-0000-0000-0000A9000000}"/>
    <cellStyle name="Porcentaje 7 3" xfId="81" xr:uid="{00000000-0005-0000-0000-0000AA000000}"/>
    <cellStyle name="Porcentaje 7 3 2" xfId="82" xr:uid="{00000000-0005-0000-0000-0000AB000000}"/>
    <cellStyle name="Porcentaje 7 3 2 2" xfId="170" xr:uid="{00000000-0005-0000-0000-0000AC000000}"/>
    <cellStyle name="Porcentaje 7 3 3" xfId="169" xr:uid="{00000000-0005-0000-0000-0000AD000000}"/>
    <cellStyle name="Porcentaje 7 4" xfId="83" xr:uid="{00000000-0005-0000-0000-0000AE000000}"/>
    <cellStyle name="Porcentaje 7 4 2" xfId="84" xr:uid="{00000000-0005-0000-0000-0000AF000000}"/>
    <cellStyle name="Porcentaje 7 4 2 2" xfId="172" xr:uid="{00000000-0005-0000-0000-0000B0000000}"/>
    <cellStyle name="Porcentaje 7 4 3" xfId="171" xr:uid="{00000000-0005-0000-0000-0000B1000000}"/>
    <cellStyle name="Porcentaje 7 5" xfId="85" xr:uid="{00000000-0005-0000-0000-0000B2000000}"/>
    <cellStyle name="Porcentaje 7 5 2" xfId="173" xr:uid="{00000000-0005-0000-0000-0000B3000000}"/>
    <cellStyle name="Porcentaje 7 6" xfId="166" xr:uid="{00000000-0005-0000-0000-0000B4000000}"/>
    <cellStyle name="Porcentaje 8" xfId="86" xr:uid="{00000000-0005-0000-0000-0000B5000000}"/>
    <cellStyle name="Porcentaje 8 2" xfId="87" xr:uid="{00000000-0005-0000-0000-0000B6000000}"/>
    <cellStyle name="Porcentaje 8 2 2" xfId="175" xr:uid="{00000000-0005-0000-0000-0000B7000000}"/>
    <cellStyle name="Porcentaje 8 3" xfId="174" xr:uid="{00000000-0005-0000-0000-0000B8000000}"/>
    <cellStyle name="Porcentaje 9" xfId="88" xr:uid="{00000000-0005-0000-0000-0000B9000000}"/>
    <cellStyle name="Porcentaje 9 2" xfId="89" xr:uid="{00000000-0005-0000-0000-0000BA000000}"/>
    <cellStyle name="Porcentaje 9 2 2" xfId="177" xr:uid="{00000000-0005-0000-0000-0000BB000000}"/>
    <cellStyle name="Porcentaje 9 3" xfId="176" xr:uid="{00000000-0005-0000-0000-0000BC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 Id="rId8" Type="http://schemas.openxmlformats.org/officeDocument/2006/relationships/worksheet" Target="worksheets/sheet8.xml"/></Relationships>
</file>

<file path=xl/charts/_rels/chart10.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1.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2.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3.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14.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1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7.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8.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9.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20.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21.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22.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23.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4.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5.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6.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7.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8.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9.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30.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31.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32.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33.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4.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5.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6.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7.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8.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9.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40.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41.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42.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43.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4.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5.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6.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7.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8.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9.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practicados</a:t>
            </a:r>
          </a:p>
        </c:rich>
      </c:tx>
      <c:overlay val="0"/>
    </c:title>
    <c:autoTitleDeleted val="0"/>
    <c:plotArea>
      <c:layout>
        <c:manualLayout>
          <c:layoutTarget val="inner"/>
          <c:xMode val="edge"/>
          <c:yMode val="edge"/>
          <c:x val="7.461557211321794E-2"/>
          <c:y val="0.1154301441058105"/>
          <c:w val="0.6990087451834478"/>
          <c:h val="0.71601787136158546"/>
        </c:manualLayout>
      </c:layout>
      <c:lineChart>
        <c:grouping val="standard"/>
        <c:varyColors val="0"/>
        <c:ser>
          <c:idx val="0"/>
          <c:order val="0"/>
          <c:tx>
            <c:v>Derivados de Ej. hipotecarias</c:v>
          </c:tx>
          <c:cat>
            <c:strRef>
              <c:f>Resumen!$B$278:$B$289</c:f>
              <c:strCache>
                <c:ptCount val="12"/>
                <c:pt idx="0">
                  <c:v>22-T3</c:v>
                </c:pt>
                <c:pt idx="1">
                  <c:v>22-T4</c:v>
                </c:pt>
                <c:pt idx="2">
                  <c:v>23-T1</c:v>
                </c:pt>
                <c:pt idx="3">
                  <c:v>23-T2</c:v>
                </c:pt>
                <c:pt idx="4">
                  <c:v>23-T3</c:v>
                </c:pt>
                <c:pt idx="5">
                  <c:v>23-T4</c:v>
                </c:pt>
                <c:pt idx="6">
                  <c:v>24-T1</c:v>
                </c:pt>
                <c:pt idx="7">
                  <c:v>24-T2</c:v>
                </c:pt>
                <c:pt idx="8">
                  <c:v>24-T3</c:v>
                </c:pt>
                <c:pt idx="9">
                  <c:v>24-T4</c:v>
                </c:pt>
                <c:pt idx="10">
                  <c:v>25-T1</c:v>
                </c:pt>
                <c:pt idx="11">
                  <c:v>25-T2</c:v>
                </c:pt>
              </c:strCache>
            </c:strRef>
          </c:cat>
          <c:val>
            <c:numRef>
              <c:f>Resumen!$E$278:$E$289</c:f>
              <c:numCache>
                <c:formatCode>#,##0</c:formatCode>
                <c:ptCount val="12"/>
                <c:pt idx="0">
                  <c:v>1530</c:v>
                </c:pt>
                <c:pt idx="1">
                  <c:v>1847</c:v>
                </c:pt>
                <c:pt idx="2">
                  <c:v>1308</c:v>
                </c:pt>
                <c:pt idx="3">
                  <c:v>1497</c:v>
                </c:pt>
                <c:pt idx="4">
                  <c:v>963</c:v>
                </c:pt>
                <c:pt idx="5">
                  <c:v>1492</c:v>
                </c:pt>
                <c:pt idx="6">
                  <c:v>1448</c:v>
                </c:pt>
                <c:pt idx="7">
                  <c:v>1469</c:v>
                </c:pt>
                <c:pt idx="8">
                  <c:v>927</c:v>
                </c:pt>
                <c:pt idx="9">
                  <c:v>1229</c:v>
                </c:pt>
                <c:pt idx="10">
                  <c:v>1189</c:v>
                </c:pt>
                <c:pt idx="11">
                  <c:v>1217</c:v>
                </c:pt>
              </c:numCache>
            </c:numRef>
          </c:val>
          <c:smooth val="0"/>
          <c:extLst>
            <c:ext xmlns:c16="http://schemas.microsoft.com/office/drawing/2014/chart" uri="{C3380CC4-5D6E-409C-BE32-E72D297353CC}">
              <c16:uniqueId val="{00000000-5173-474F-9F93-72DCF77AF82F}"/>
            </c:ext>
          </c:extLst>
        </c:ser>
        <c:ser>
          <c:idx val="1"/>
          <c:order val="1"/>
          <c:tx>
            <c:v>Derivados LAU</c:v>
          </c:tx>
          <c:cat>
            <c:strRef>
              <c:f>Resumen!$B$278:$B$289</c:f>
              <c:strCache>
                <c:ptCount val="12"/>
                <c:pt idx="0">
                  <c:v>22-T3</c:v>
                </c:pt>
                <c:pt idx="1">
                  <c:v>22-T4</c:v>
                </c:pt>
                <c:pt idx="2">
                  <c:v>23-T1</c:v>
                </c:pt>
                <c:pt idx="3">
                  <c:v>23-T2</c:v>
                </c:pt>
                <c:pt idx="4">
                  <c:v>23-T3</c:v>
                </c:pt>
                <c:pt idx="5">
                  <c:v>23-T4</c:v>
                </c:pt>
                <c:pt idx="6">
                  <c:v>24-T1</c:v>
                </c:pt>
                <c:pt idx="7">
                  <c:v>24-T2</c:v>
                </c:pt>
                <c:pt idx="8">
                  <c:v>24-T3</c:v>
                </c:pt>
                <c:pt idx="9">
                  <c:v>24-T4</c:v>
                </c:pt>
                <c:pt idx="10">
                  <c:v>25-T1</c:v>
                </c:pt>
                <c:pt idx="11">
                  <c:v>25-T2</c:v>
                </c:pt>
              </c:strCache>
            </c:strRef>
          </c:cat>
          <c:val>
            <c:numRef>
              <c:f>Resumen!$G$278:$G$289</c:f>
              <c:numCache>
                <c:formatCode>#,##0</c:formatCode>
                <c:ptCount val="12"/>
                <c:pt idx="0">
                  <c:v>5455</c:v>
                </c:pt>
                <c:pt idx="1">
                  <c:v>6582</c:v>
                </c:pt>
                <c:pt idx="2">
                  <c:v>4860</c:v>
                </c:pt>
                <c:pt idx="3">
                  <c:v>5306</c:v>
                </c:pt>
                <c:pt idx="4">
                  <c:v>4178</c:v>
                </c:pt>
                <c:pt idx="5">
                  <c:v>5332</c:v>
                </c:pt>
                <c:pt idx="6">
                  <c:v>5443</c:v>
                </c:pt>
                <c:pt idx="7">
                  <c:v>5874</c:v>
                </c:pt>
                <c:pt idx="8">
                  <c:v>3984</c:v>
                </c:pt>
                <c:pt idx="9">
                  <c:v>5256</c:v>
                </c:pt>
                <c:pt idx="10">
                  <c:v>5644</c:v>
                </c:pt>
                <c:pt idx="11">
                  <c:v>5299</c:v>
                </c:pt>
              </c:numCache>
            </c:numRef>
          </c:val>
          <c:smooth val="0"/>
          <c:extLst>
            <c:ext xmlns:c16="http://schemas.microsoft.com/office/drawing/2014/chart" uri="{C3380CC4-5D6E-409C-BE32-E72D297353CC}">
              <c16:uniqueId val="{00000001-5173-474F-9F93-72DCF77AF82F}"/>
            </c:ext>
          </c:extLst>
        </c:ser>
        <c:dLbls>
          <c:showLegendKey val="0"/>
          <c:showVal val="0"/>
          <c:showCatName val="0"/>
          <c:showSerName val="0"/>
          <c:showPercent val="0"/>
          <c:showBubbleSize val="0"/>
        </c:dLbls>
        <c:marker val="1"/>
        <c:smooth val="0"/>
        <c:axId val="201989120"/>
        <c:axId val="222845696"/>
      </c:lineChart>
      <c:catAx>
        <c:axId val="201989120"/>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2845696"/>
        <c:crosses val="autoZero"/>
        <c:auto val="1"/>
        <c:lblAlgn val="ctr"/>
        <c:lblOffset val="100"/>
        <c:noMultiLvlLbl val="0"/>
      </c:catAx>
      <c:valAx>
        <c:axId val="222845696"/>
        <c:scaling>
          <c:orientation val="minMax"/>
          <c:min val="3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1989120"/>
        <c:crosses val="autoZero"/>
        <c:crossBetween val="between"/>
      </c:valAx>
    </c:plotArea>
    <c:legend>
      <c:legendPos val="r"/>
      <c:overlay val="0"/>
      <c:txPr>
        <a:bodyPr/>
        <a:lstStyle/>
        <a:p>
          <a:pPr>
            <a:defRPr sz="525"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 natural empresario por cada 100.000 habitantes</a:t>
            </a:r>
          </a:p>
          <a:p>
            <a:pPr>
              <a:defRPr sz="1200"/>
            </a:pPr>
            <a:r>
              <a:rPr lang="es-ES" sz="1200" b="1"/>
              <a:t>Segundo trimestre de 2025</a:t>
            </a:r>
          </a:p>
        </c:rich>
      </c:tx>
      <c:layout>
        <c:manualLayout>
          <c:xMode val="edge"/>
          <c:yMode val="edge"/>
          <c:x val="0.20090835792738976"/>
          <c:y val="2.7850312246955517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168341762157786E-2"/>
          <c:y val="0.24372152555004697"/>
          <c:w val="0.92731362324202871"/>
          <c:h val="0.36902234561871228"/>
        </c:manualLayout>
      </c:layout>
      <c:barChart>
        <c:barDir val="col"/>
        <c:grouping val="clustered"/>
        <c:varyColors val="0"/>
        <c:ser>
          <c:idx val="0"/>
          <c:order val="0"/>
          <c:tx>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nat.empres'!$H$54:$H$70</c:f>
              <c:numCache>
                <c:formatCode>#,##0.0</c:formatCode>
                <c:ptCount val="17"/>
                <c:pt idx="0">
                  <c:v>0.32950703702045647</c:v>
                </c:pt>
                <c:pt idx="1">
                  <c:v>0.4439212750010913</c:v>
                </c:pt>
                <c:pt idx="2">
                  <c:v>0.29714767942519749</c:v>
                </c:pt>
                <c:pt idx="3">
                  <c:v>0.64947295269888483</c:v>
                </c:pt>
                <c:pt idx="4">
                  <c:v>0.26800622131775087</c:v>
                </c:pt>
                <c:pt idx="5">
                  <c:v>2.0309688906340178</c:v>
                </c:pt>
                <c:pt idx="6">
                  <c:v>0.79441999396240803</c:v>
                </c:pt>
                <c:pt idx="7">
                  <c:v>1.0454122321784538</c:v>
                </c:pt>
                <c:pt idx="8">
                  <c:v>4.7926726026745863</c:v>
                </c:pt>
                <c:pt idx="9">
                  <c:v>1.0903721082814701</c:v>
                </c:pt>
                <c:pt idx="10">
                  <c:v>4.4563237604545831</c:v>
                </c:pt>
                <c:pt idx="11">
                  <c:v>1.1456730699936026</c:v>
                </c:pt>
                <c:pt idx="12">
                  <c:v>0.74187490048889548</c:v>
                </c:pt>
                <c:pt idx="13">
                  <c:v>1.0838435898939873</c:v>
                </c:pt>
                <c:pt idx="14">
                  <c:v>1.0319415390376114</c:v>
                </c:pt>
                <c:pt idx="15">
                  <c:v>2.1995938382643141</c:v>
                </c:pt>
                <c:pt idx="16">
                  <c:v>0.92540038990203088</c:v>
                </c:pt>
              </c:numCache>
            </c:numRef>
          </c:val>
          <c:extLst>
            <c:ext xmlns:c16="http://schemas.microsoft.com/office/drawing/2014/chart" uri="{C3380CC4-5D6E-409C-BE32-E72D297353CC}">
              <c16:uniqueId val="{00000000-9D7C-4D51-B9D6-447D83BBF5B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2"/>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latin typeface="+mn-lt"/>
              </a:rPr>
              <a:t>Concursos de persona natural no empresario presentados. </a:t>
            </a:r>
            <a:endParaRPr lang="es-ES" sz="1400" b="1" baseline="0">
              <a:latin typeface="+mn-lt"/>
            </a:endParaRPr>
          </a:p>
          <a:p>
            <a:pPr>
              <a:defRPr sz="1200"/>
            </a:pPr>
            <a:r>
              <a:rPr lang="es-ES" sz="1400" b="1" baseline="0">
                <a:latin typeface="+mn-lt"/>
              </a:rPr>
              <a:t>Segundo </a:t>
            </a:r>
            <a:r>
              <a:rPr lang="es-ES" sz="1400" b="1">
                <a:latin typeface="+mn-lt"/>
              </a:rPr>
              <a:t>trimestre de 2025</a:t>
            </a:r>
          </a:p>
        </c:rich>
      </c:tx>
      <c:layout>
        <c:manualLayout>
          <c:xMode val="edge"/>
          <c:yMode val="edge"/>
          <c:x val="0.21418884531649929"/>
          <c:y val="2.572524952298891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629218839294451E-2"/>
          <c:y val="0.21927490363437482"/>
          <c:w val="0.90161248814886308"/>
          <c:h val="0.5048332847282978"/>
        </c:manualLayout>
      </c:layout>
      <c:barChart>
        <c:barDir val="col"/>
        <c:grouping val="clustered"/>
        <c:varyColors val="0"/>
        <c:ser>
          <c:idx val="0"/>
          <c:order val="0"/>
          <c:tx>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'!$H$6:$H$22</c:f>
              <c:numCache>
                <c:formatCode>#,##0</c:formatCode>
                <c:ptCount val="17"/>
                <c:pt idx="0">
                  <c:v>2865</c:v>
                </c:pt>
                <c:pt idx="1">
                  <c:v>322</c:v>
                </c:pt>
                <c:pt idx="2">
                  <c:v>290</c:v>
                </c:pt>
                <c:pt idx="3">
                  <c:v>534</c:v>
                </c:pt>
                <c:pt idx="4">
                  <c:v>1104</c:v>
                </c:pt>
                <c:pt idx="5">
                  <c:v>132</c:v>
                </c:pt>
                <c:pt idx="6">
                  <c:v>542</c:v>
                </c:pt>
                <c:pt idx="7">
                  <c:v>632</c:v>
                </c:pt>
                <c:pt idx="8">
                  <c:v>3548</c:v>
                </c:pt>
                <c:pt idx="9">
                  <c:v>2029</c:v>
                </c:pt>
                <c:pt idx="10">
                  <c:v>186</c:v>
                </c:pt>
                <c:pt idx="11">
                  <c:v>681</c:v>
                </c:pt>
                <c:pt idx="12">
                  <c:v>1800</c:v>
                </c:pt>
                <c:pt idx="13">
                  <c:v>841</c:v>
                </c:pt>
                <c:pt idx="14">
                  <c:v>137</c:v>
                </c:pt>
                <c:pt idx="15">
                  <c:v>302</c:v>
                </c:pt>
                <c:pt idx="16">
                  <c:v>66</c:v>
                </c:pt>
              </c:numCache>
            </c:numRef>
          </c:val>
          <c:extLst>
            <c:ext xmlns:c16="http://schemas.microsoft.com/office/drawing/2014/chart" uri="{C3380CC4-5D6E-409C-BE32-E72D297353CC}">
              <c16:uniqueId val="{00000000-2109-47A0-AC89-224DBD06D54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200" b="1"/>
              <a:t>Concursos de persona natural no empresario por cada 100.000 habitantes.</a:t>
            </a:r>
          </a:p>
          <a:p>
            <a:pPr>
              <a:defRPr/>
            </a:pPr>
            <a:r>
              <a:rPr lang="es-ES" sz="1200" b="1" baseline="0"/>
              <a:t>Segundo </a:t>
            </a:r>
            <a:r>
              <a:rPr lang="es-ES" sz="1200" b="1"/>
              <a:t>trimestre de 2025</a:t>
            </a:r>
          </a:p>
        </c:rich>
      </c:tx>
      <c:layout>
        <c:manualLayout>
          <c:xMode val="edge"/>
          <c:yMode val="edge"/>
          <c:x val="0.14367466507444862"/>
          <c:y val="1.025640749541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241547338228289E-2"/>
          <c:y val="0.35451582084505801"/>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nat.no emp '!$B$54:$B$70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nat.no emp '!$H$54:$H$70</c:f>
              <c:numCache>
                <c:formatCode>#,##0.0</c:formatCode>
                <c:ptCount val="17"/>
                <c:pt idx="0">
                  <c:v>32.553022795296819</c:v>
                </c:pt>
                <c:pt idx="1">
                  <c:v>23.823775091725235</c:v>
                </c:pt>
                <c:pt idx="2">
                  <c:v>28.724275677769096</c:v>
                </c:pt>
                <c:pt idx="3">
                  <c:v>43.352319592650566</c:v>
                </c:pt>
                <c:pt idx="4">
                  <c:v>49.313144722466156</c:v>
                </c:pt>
                <c:pt idx="5">
                  <c:v>22.340657796974195</c:v>
                </c:pt>
                <c:pt idx="6">
                  <c:v>22.661875617243428</c:v>
                </c:pt>
                <c:pt idx="7">
                  <c:v>30.031842306217399</c:v>
                </c:pt>
                <c:pt idx="8">
                  <c:v>44.282297901795395</c:v>
                </c:pt>
                <c:pt idx="9">
                  <c:v>38.144224270743152</c:v>
                </c:pt>
                <c:pt idx="10">
                  <c:v>17.635664243501115</c:v>
                </c:pt>
                <c:pt idx="11">
                  <c:v>25.167850344053011</c:v>
                </c:pt>
                <c:pt idx="12">
                  <c:v>25.680285016923307</c:v>
                </c:pt>
                <c:pt idx="13">
                  <c:v>53.618379947108437</c:v>
                </c:pt>
                <c:pt idx="14">
                  <c:v>20.19657012116468</c:v>
                </c:pt>
                <c:pt idx="15">
                  <c:v>13.55668039093516</c:v>
                </c:pt>
                <c:pt idx="16">
                  <c:v>20.35880857784468</c:v>
                </c:pt>
              </c:numCache>
            </c:numRef>
          </c:val>
          <c:extLst>
            <c:ext xmlns:c16="http://schemas.microsoft.com/office/drawing/2014/chart" uri="{C3380CC4-5D6E-409C-BE32-E72D297353CC}">
              <c16:uniqueId val="{00000000-EDBF-4EBE-9579-0E0C72618012}"/>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6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concursos presentados.</a:t>
            </a:r>
          </a:p>
          <a:p>
            <a:pPr>
              <a:defRPr/>
            </a:pPr>
            <a:r>
              <a:rPr lang="es-ES" b="1" baseline="0"/>
              <a:t>Segundo trimestre de</a:t>
            </a:r>
            <a:r>
              <a:rPr lang="es-ES" b="1"/>
              <a:t> 2025</a:t>
            </a:r>
          </a:p>
        </c:rich>
      </c:tx>
      <c:layout>
        <c:manualLayout>
          <c:xMode val="edge"/>
          <c:yMode val="edge"/>
          <c:x val="0.30450273782966381"/>
          <c:y val="3.737874508164746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8547758060854641E-2"/>
          <c:y val="0.17683100959926418"/>
          <c:w val="0.93145224193914555"/>
          <c:h val="0.5824254458759745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TSJ'!$H$6:$H$22</c:f>
              <c:numCache>
                <c:formatCode>#,##0</c:formatCode>
                <c:ptCount val="17"/>
                <c:pt idx="0">
                  <c:v>3094</c:v>
                </c:pt>
                <c:pt idx="1">
                  <c:v>355</c:v>
                </c:pt>
                <c:pt idx="2">
                  <c:v>307</c:v>
                </c:pt>
                <c:pt idx="3">
                  <c:v>578</c:v>
                </c:pt>
                <c:pt idx="4">
                  <c:v>1132</c:v>
                </c:pt>
                <c:pt idx="5">
                  <c:v>154</c:v>
                </c:pt>
                <c:pt idx="6">
                  <c:v>591</c:v>
                </c:pt>
                <c:pt idx="7">
                  <c:v>700</c:v>
                </c:pt>
                <c:pt idx="8">
                  <c:v>4322</c:v>
                </c:pt>
                <c:pt idx="9">
                  <c:v>2276</c:v>
                </c:pt>
                <c:pt idx="10">
                  <c:v>262</c:v>
                </c:pt>
                <c:pt idx="11">
                  <c:v>814</c:v>
                </c:pt>
                <c:pt idx="12">
                  <c:v>1992</c:v>
                </c:pt>
                <c:pt idx="13">
                  <c:v>906</c:v>
                </c:pt>
                <c:pt idx="14">
                  <c:v>154</c:v>
                </c:pt>
                <c:pt idx="15">
                  <c:v>391</c:v>
                </c:pt>
                <c:pt idx="16">
                  <c:v>78</c:v>
                </c:pt>
              </c:numCache>
            </c:numRef>
          </c:val>
          <c:extLst>
            <c:ext xmlns:c16="http://schemas.microsoft.com/office/drawing/2014/chart" uri="{C3380CC4-5D6E-409C-BE32-E72D297353CC}">
              <c16:uniqueId val="{00000000-32D3-425B-B51B-AB67484A2F5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Total de</a:t>
            </a:r>
            <a:r>
              <a:rPr lang="es-ES" sz="1200" b="1" baseline="0"/>
              <a:t> </a:t>
            </a:r>
            <a:r>
              <a:rPr lang="es-ES" sz="1200" b="1" baseline="0">
                <a:latin typeface="+mn-lt"/>
              </a:rPr>
              <a:t>c</a:t>
            </a:r>
            <a:r>
              <a:rPr lang="es-ES" sz="1200" b="1">
                <a:latin typeface="+mn-lt"/>
              </a:rPr>
              <a:t>oncursos</a:t>
            </a:r>
            <a:r>
              <a:rPr lang="es-ES" sz="1200" b="1"/>
              <a:t> por cada 100.000 habitantes.</a:t>
            </a:r>
            <a:r>
              <a:rPr lang="es-ES" sz="1200" b="1" baseline="0"/>
              <a:t> </a:t>
            </a:r>
          </a:p>
          <a:p>
            <a:pPr>
              <a:defRPr sz="1200"/>
            </a:pPr>
            <a:r>
              <a:rPr lang="es-ES" sz="1200" b="1" baseline="0"/>
              <a:t>Segundo trimestre </a:t>
            </a:r>
            <a:r>
              <a:rPr lang="es-ES" sz="1200" b="1"/>
              <a:t>de 2025</a:t>
            </a:r>
          </a:p>
        </c:rich>
      </c:tx>
      <c:layout>
        <c:manualLayout>
          <c:xMode val="edge"/>
          <c:yMode val="edge"/>
          <c:x val="0.24172714553273053"/>
          <c:y val="3.8039006511051701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982477936526601E-2"/>
          <c:y val="0.18711698516793687"/>
          <c:w val="0.94822434509119191"/>
          <c:h val="0.515604194350721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'Total concursos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'Total concursos TSJ'!$H$54:$H$70</c:f>
              <c:numCache>
                <c:formatCode>#,##0.0</c:formatCode>
                <c:ptCount val="17"/>
                <c:pt idx="0">
                  <c:v>35.154992156596286</c:v>
                </c:pt>
                <c:pt idx="1">
                  <c:v>26.265342104231234</c:v>
                </c:pt>
                <c:pt idx="2">
                  <c:v>30.408112527845216</c:v>
                </c:pt>
                <c:pt idx="3">
                  <c:v>46.924420832494434</c:v>
                </c:pt>
                <c:pt idx="4">
                  <c:v>50.563840421948989</c:v>
                </c:pt>
                <c:pt idx="5">
                  <c:v>26.064100763136562</c:v>
                </c:pt>
                <c:pt idx="6">
                  <c:v>24.710642970093851</c:v>
                </c:pt>
                <c:pt idx="7">
                  <c:v>33.263116478405351</c:v>
                </c:pt>
                <c:pt idx="8">
                  <c:v>53.942528616561354</c:v>
                </c:pt>
                <c:pt idx="9">
                  <c:v>42.787705490493551</c:v>
                </c:pt>
                <c:pt idx="10">
                  <c:v>24.841634579555333</c:v>
                </c:pt>
                <c:pt idx="11">
                  <c:v>30.083157386283631</c:v>
                </c:pt>
                <c:pt idx="12">
                  <c:v>28.419515418728462</c:v>
                </c:pt>
                <c:pt idx="13">
                  <c:v>57.762487790820742</c:v>
                </c:pt>
                <c:pt idx="14">
                  <c:v>22.702713858827448</c:v>
                </c:pt>
                <c:pt idx="15">
                  <c:v>17.551861035945851</c:v>
                </c:pt>
                <c:pt idx="16">
                  <c:v>24.060410137452806</c:v>
                </c:pt>
              </c:numCache>
            </c:numRef>
          </c:val>
          <c:extLst>
            <c:ext xmlns:c16="http://schemas.microsoft.com/office/drawing/2014/chart" uri="{C3380CC4-5D6E-409C-BE32-E72D297353CC}">
              <c16:uniqueId val="{00000000-8B8C-473B-AC31-FA67F736E6D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declarados en los J. de lo Mercantil. </a:t>
            </a:r>
          </a:p>
          <a:p>
            <a:pPr>
              <a:defRPr/>
            </a:pPr>
            <a:r>
              <a:rPr lang="es-ES" b="1" baseline="0"/>
              <a:t>Segundo </a:t>
            </a:r>
            <a:r>
              <a:rPr lang="es-ES" b="1"/>
              <a:t>trimestre de 2025</a:t>
            </a:r>
          </a:p>
        </c:rich>
      </c:tx>
      <c:layout>
        <c:manualLayout>
          <c:xMode val="edge"/>
          <c:yMode val="edge"/>
          <c:x val="0.25713926928347908"/>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declarados TSJ'!$H$6:$H$22</c:f>
              <c:numCache>
                <c:formatCode>#,##0</c:formatCode>
                <c:ptCount val="17"/>
                <c:pt idx="0">
                  <c:v>1983</c:v>
                </c:pt>
                <c:pt idx="1">
                  <c:v>197</c:v>
                </c:pt>
                <c:pt idx="2">
                  <c:v>270</c:v>
                </c:pt>
                <c:pt idx="3">
                  <c:v>492</c:v>
                </c:pt>
                <c:pt idx="4">
                  <c:v>1298</c:v>
                </c:pt>
                <c:pt idx="5">
                  <c:v>40</c:v>
                </c:pt>
                <c:pt idx="6">
                  <c:v>392</c:v>
                </c:pt>
                <c:pt idx="7">
                  <c:v>475</c:v>
                </c:pt>
                <c:pt idx="8">
                  <c:v>3449</c:v>
                </c:pt>
                <c:pt idx="9">
                  <c:v>1802</c:v>
                </c:pt>
                <c:pt idx="10">
                  <c:v>127</c:v>
                </c:pt>
                <c:pt idx="11">
                  <c:v>495</c:v>
                </c:pt>
                <c:pt idx="12">
                  <c:v>1910</c:v>
                </c:pt>
                <c:pt idx="13">
                  <c:v>712</c:v>
                </c:pt>
                <c:pt idx="14">
                  <c:v>116</c:v>
                </c:pt>
                <c:pt idx="15">
                  <c:v>393</c:v>
                </c:pt>
                <c:pt idx="16" formatCode="General">
                  <c:v>38</c:v>
                </c:pt>
              </c:numCache>
            </c:numRef>
          </c:val>
          <c:extLst>
            <c:ext xmlns:c16="http://schemas.microsoft.com/office/drawing/2014/chart" uri="{C3380CC4-5D6E-409C-BE32-E72D297353CC}">
              <c16:uniqueId val="{00000000-912E-4B0B-AB81-1159BD2C47DA}"/>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aperturada la fase de convenio en los J. de lo Mercantil.</a:t>
            </a:r>
            <a:r>
              <a:rPr lang="es-ES" b="1" baseline="0"/>
              <a:t> Segundo</a:t>
            </a:r>
            <a:r>
              <a:rPr lang="es-ES" b="1"/>
              <a:t> trimestre de 2025</a:t>
            </a:r>
          </a:p>
        </c:rich>
      </c:tx>
      <c:layout>
        <c:manualLayout>
          <c:xMode val="edge"/>
          <c:yMode val="edge"/>
          <c:x val="0.1435299859233031"/>
          <c:y val="4.067916510436195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Convenio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Convenio TSJ'!$H$6:$H$22</c:f>
              <c:numCache>
                <c:formatCode>General</c:formatCode>
                <c:ptCount val="17"/>
                <c:pt idx="0">
                  <c:v>18</c:v>
                </c:pt>
                <c:pt idx="1">
                  <c:v>2</c:v>
                </c:pt>
                <c:pt idx="2">
                  <c:v>0</c:v>
                </c:pt>
                <c:pt idx="3">
                  <c:v>1</c:v>
                </c:pt>
                <c:pt idx="4">
                  <c:v>0</c:v>
                </c:pt>
                <c:pt idx="5">
                  <c:v>0</c:v>
                </c:pt>
                <c:pt idx="6">
                  <c:v>0</c:v>
                </c:pt>
                <c:pt idx="7">
                  <c:v>0</c:v>
                </c:pt>
                <c:pt idx="8">
                  <c:v>4</c:v>
                </c:pt>
                <c:pt idx="9">
                  <c:v>2</c:v>
                </c:pt>
                <c:pt idx="10">
                  <c:v>4</c:v>
                </c:pt>
                <c:pt idx="11">
                  <c:v>3</c:v>
                </c:pt>
                <c:pt idx="12">
                  <c:v>9</c:v>
                </c:pt>
                <c:pt idx="13">
                  <c:v>1</c:v>
                </c:pt>
                <c:pt idx="14">
                  <c:v>2</c:v>
                </c:pt>
                <c:pt idx="15">
                  <c:v>3</c:v>
                </c:pt>
                <c:pt idx="16">
                  <c:v>0</c:v>
                </c:pt>
              </c:numCache>
            </c:numRef>
          </c:val>
          <c:extLst>
            <c:ext xmlns:c16="http://schemas.microsoft.com/office/drawing/2014/chart" uri="{C3380CC4-5D6E-409C-BE32-E72D297353CC}">
              <c16:uniqueId val="{00000000-0C9A-4CF3-BAAF-D58323C13338}"/>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iniciada la liquidación en los J. de lo Mercantil. </a:t>
            </a:r>
          </a:p>
          <a:p>
            <a:pPr>
              <a:defRPr/>
            </a:pPr>
            <a:r>
              <a:rPr lang="es-ES" b="1"/>
              <a:t>Segundo trimestre de 2025</a:t>
            </a:r>
          </a:p>
        </c:rich>
      </c:tx>
      <c:layout>
        <c:manualLayout>
          <c:xMode val="edge"/>
          <c:yMode val="edge"/>
          <c:x val="0.14229346053346895"/>
          <c:y val="4.4405457226441456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1166571194630266E-2"/>
          <c:y val="0.23009759050202375"/>
          <c:w val="0.91814543590214492"/>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Liquidación TSJ'!$H$6:$H$22</c:f>
              <c:numCache>
                <c:formatCode>#,##0</c:formatCode>
                <c:ptCount val="17"/>
                <c:pt idx="0">
                  <c:v>221</c:v>
                </c:pt>
                <c:pt idx="1">
                  <c:v>21</c:v>
                </c:pt>
                <c:pt idx="2">
                  <c:v>9</c:v>
                </c:pt>
                <c:pt idx="3">
                  <c:v>23</c:v>
                </c:pt>
                <c:pt idx="4">
                  <c:v>14</c:v>
                </c:pt>
                <c:pt idx="5">
                  <c:v>4</c:v>
                </c:pt>
                <c:pt idx="6">
                  <c:v>26</c:v>
                </c:pt>
                <c:pt idx="7">
                  <c:v>12</c:v>
                </c:pt>
                <c:pt idx="8">
                  <c:v>195</c:v>
                </c:pt>
                <c:pt idx="9">
                  <c:v>50</c:v>
                </c:pt>
                <c:pt idx="10">
                  <c:v>19</c:v>
                </c:pt>
                <c:pt idx="11">
                  <c:v>74</c:v>
                </c:pt>
                <c:pt idx="12">
                  <c:v>34</c:v>
                </c:pt>
                <c:pt idx="13">
                  <c:v>31</c:v>
                </c:pt>
                <c:pt idx="14">
                  <c:v>17</c:v>
                </c:pt>
                <c:pt idx="15">
                  <c:v>10</c:v>
                </c:pt>
                <c:pt idx="16">
                  <c:v>1</c:v>
                </c:pt>
              </c:numCache>
            </c:numRef>
          </c:val>
          <c:extLst>
            <c:ext xmlns:c16="http://schemas.microsoft.com/office/drawing/2014/chart" uri="{C3380CC4-5D6E-409C-BE32-E72D297353CC}">
              <c16:uniqueId val="{00000000-1F2D-4840-AA04-4492A851782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Expedientes art. 169 TRLC (EREs) presentados en los J. de lo Mercantil.</a:t>
            </a:r>
            <a:r>
              <a:rPr lang="es-ES" b="1" baseline="0"/>
              <a:t> Segundo trimestre </a:t>
            </a:r>
            <a:r>
              <a:rPr lang="es-ES" b="1"/>
              <a:t>de 2025</a:t>
            </a:r>
          </a:p>
        </c:rich>
      </c:tx>
      <c:layout>
        <c:manualLayout>
          <c:xMode val="edge"/>
          <c:yMode val="edge"/>
          <c:x val="0.12403249815748614"/>
          <c:y val="8.2279353635012504E-3"/>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468752630411E-2"/>
          <c:y val="0.23128373659174956"/>
          <c:w val="0.90998217059602249"/>
          <c:h val="0.3999189043677232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'E.R.E''s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'E.R.E''s TSJ'!$H$6:$H$22</c:f>
              <c:numCache>
                <c:formatCode>General</c:formatCode>
                <c:ptCount val="17"/>
                <c:pt idx="0">
                  <c:v>5</c:v>
                </c:pt>
                <c:pt idx="1">
                  <c:v>2</c:v>
                </c:pt>
                <c:pt idx="2">
                  <c:v>0</c:v>
                </c:pt>
                <c:pt idx="3">
                  <c:v>2</c:v>
                </c:pt>
                <c:pt idx="4">
                  <c:v>1</c:v>
                </c:pt>
                <c:pt idx="5">
                  <c:v>0</c:v>
                </c:pt>
                <c:pt idx="6">
                  <c:v>2</c:v>
                </c:pt>
                <c:pt idx="7">
                  <c:v>1</c:v>
                </c:pt>
                <c:pt idx="8">
                  <c:v>26</c:v>
                </c:pt>
                <c:pt idx="9">
                  <c:v>14</c:v>
                </c:pt>
                <c:pt idx="10">
                  <c:v>0</c:v>
                </c:pt>
                <c:pt idx="11">
                  <c:v>10</c:v>
                </c:pt>
                <c:pt idx="12">
                  <c:v>11</c:v>
                </c:pt>
                <c:pt idx="13">
                  <c:v>3</c:v>
                </c:pt>
                <c:pt idx="14">
                  <c:v>0</c:v>
                </c:pt>
                <c:pt idx="15">
                  <c:v>17</c:v>
                </c:pt>
                <c:pt idx="16">
                  <c:v>1</c:v>
                </c:pt>
              </c:numCache>
            </c:numRef>
          </c:val>
          <c:extLst>
            <c:ext xmlns:c16="http://schemas.microsoft.com/office/drawing/2014/chart" uri="{C3380CC4-5D6E-409C-BE32-E72D297353CC}">
              <c16:uniqueId val="{00000000-406C-4E3A-81E4-F65294CE2B3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a:t>
            </a:r>
            <a:r>
              <a:rPr lang="es-ES" b="1" baseline="0"/>
              <a:t> sin masa </a:t>
            </a:r>
            <a:r>
              <a:rPr lang="es-ES" b="1"/>
              <a:t>declarados  </a:t>
            </a:r>
          </a:p>
          <a:p>
            <a:pPr>
              <a:defRPr/>
            </a:pPr>
            <a:r>
              <a:rPr lang="es-ES" b="1"/>
              <a:t>Segundo trimestre de 2025</a:t>
            </a:r>
          </a:p>
          <a:p>
            <a:pPr>
              <a:defRPr/>
            </a:pPr>
            <a:endParaRPr lang="es-ES" b="1"/>
          </a:p>
        </c:rich>
      </c:tx>
      <c:layout>
        <c:manualLayout>
          <c:xMode val="edge"/>
          <c:yMode val="edge"/>
          <c:x val="0.32986596192925255"/>
          <c:y val="4.054334626082187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702149506760767E-2"/>
          <c:y val="0.24223159308877859"/>
          <c:w val="0.90338511257521381"/>
          <c:h val="0.445823779799545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'Concurs.sin masa declarados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'Concurs.sin masa declarados TSJ'!$H$6:$H$22</c:f>
              <c:numCache>
                <c:formatCode>#,##0</c:formatCode>
                <c:ptCount val="17"/>
                <c:pt idx="0">
                  <c:v>1709</c:v>
                </c:pt>
                <c:pt idx="1">
                  <c:v>171</c:v>
                </c:pt>
                <c:pt idx="2">
                  <c:v>253</c:v>
                </c:pt>
                <c:pt idx="3">
                  <c:v>457</c:v>
                </c:pt>
                <c:pt idx="4">
                  <c:v>1134</c:v>
                </c:pt>
                <c:pt idx="5">
                  <c:v>39</c:v>
                </c:pt>
                <c:pt idx="6">
                  <c:v>363</c:v>
                </c:pt>
                <c:pt idx="7">
                  <c:v>466</c:v>
                </c:pt>
                <c:pt idx="8">
                  <c:v>3047</c:v>
                </c:pt>
                <c:pt idx="9">
                  <c:v>1513</c:v>
                </c:pt>
                <c:pt idx="10">
                  <c:v>100</c:v>
                </c:pt>
                <c:pt idx="11">
                  <c:v>422</c:v>
                </c:pt>
                <c:pt idx="12">
                  <c:v>1543</c:v>
                </c:pt>
                <c:pt idx="13">
                  <c:v>687</c:v>
                </c:pt>
                <c:pt idx="14">
                  <c:v>112</c:v>
                </c:pt>
                <c:pt idx="15">
                  <c:v>356</c:v>
                </c:pt>
                <c:pt idx="16">
                  <c:v>29</c:v>
                </c:pt>
              </c:numCache>
            </c:numRef>
          </c:val>
          <c:extLst>
            <c:ext xmlns:c16="http://schemas.microsoft.com/office/drawing/2014/chart" uri="{C3380CC4-5D6E-409C-BE32-E72D297353CC}">
              <c16:uniqueId val="{00000000-3D19-407D-8A0C-A32DBD464BA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tx>
            <c:v>Despidos</c:v>
          </c:tx>
          <c:cat>
            <c:strRef>
              <c:f>Resumen!$B$46:$B$78</c:f>
              <c:strCache>
                <c:ptCount val="33"/>
                <c:pt idx="0">
                  <c:v>17-T2</c:v>
                </c:pt>
                <c:pt idx="1">
                  <c:v>17-T3</c:v>
                </c:pt>
                <c:pt idx="2">
                  <c:v>17-T4</c:v>
                </c:pt>
                <c:pt idx="3">
                  <c:v>18-T1</c:v>
                </c:pt>
                <c:pt idx="4">
                  <c:v>18-T2</c:v>
                </c:pt>
                <c:pt idx="5">
                  <c:v>18-T3</c:v>
                </c:pt>
                <c:pt idx="6">
                  <c:v>18-T4</c:v>
                </c:pt>
                <c:pt idx="7">
                  <c:v>19-T1</c:v>
                </c:pt>
                <c:pt idx="8">
                  <c:v>19-T2</c:v>
                </c:pt>
                <c:pt idx="9">
                  <c:v>19-T3</c:v>
                </c:pt>
                <c:pt idx="10">
                  <c:v>19-T4</c:v>
                </c:pt>
                <c:pt idx="11">
                  <c:v>20-T1</c:v>
                </c:pt>
                <c:pt idx="12">
                  <c:v>20-T2</c:v>
                </c:pt>
                <c:pt idx="13">
                  <c:v>20-T3</c:v>
                </c:pt>
                <c:pt idx="14">
                  <c:v>20-T4</c:v>
                </c:pt>
                <c:pt idx="15">
                  <c:v>21-T1</c:v>
                </c:pt>
                <c:pt idx="16">
                  <c:v>21-T2</c:v>
                </c:pt>
                <c:pt idx="17">
                  <c:v>21-T3</c:v>
                </c:pt>
                <c:pt idx="18">
                  <c:v>21-T4</c:v>
                </c:pt>
                <c:pt idx="19">
                  <c:v>22-T1</c:v>
                </c:pt>
                <c:pt idx="20">
                  <c:v>22-T2</c:v>
                </c:pt>
                <c:pt idx="21">
                  <c:v>22-T3</c:v>
                </c:pt>
                <c:pt idx="22">
                  <c:v>22-T4</c:v>
                </c:pt>
                <c:pt idx="23">
                  <c:v>23-T1</c:v>
                </c:pt>
                <c:pt idx="24">
                  <c:v>23-T2</c:v>
                </c:pt>
                <c:pt idx="25">
                  <c:v>23-T3</c:v>
                </c:pt>
                <c:pt idx="26">
                  <c:v>23-T4</c:v>
                </c:pt>
                <c:pt idx="27">
                  <c:v>24-T1</c:v>
                </c:pt>
                <c:pt idx="28">
                  <c:v>24-T2</c:v>
                </c:pt>
                <c:pt idx="29">
                  <c:v>24-T3</c:v>
                </c:pt>
                <c:pt idx="30">
                  <c:v>24-T4</c:v>
                </c:pt>
                <c:pt idx="31">
                  <c:v>25-T1</c:v>
                </c:pt>
                <c:pt idx="32">
                  <c:v>25-T2</c:v>
                </c:pt>
              </c:strCache>
            </c:strRef>
          </c:cat>
          <c:val>
            <c:numRef>
              <c:f>Resumen!$C$46:$C$78</c:f>
              <c:numCache>
                <c:formatCode>#,##0</c:formatCode>
                <c:ptCount val="33"/>
                <c:pt idx="0">
                  <c:v>25869</c:v>
                </c:pt>
                <c:pt idx="1">
                  <c:v>26101</c:v>
                </c:pt>
                <c:pt idx="2">
                  <c:v>25688</c:v>
                </c:pt>
                <c:pt idx="3">
                  <c:v>27589</c:v>
                </c:pt>
                <c:pt idx="4">
                  <c:v>25785</c:v>
                </c:pt>
                <c:pt idx="5">
                  <c:v>26669</c:v>
                </c:pt>
                <c:pt idx="6">
                  <c:v>27251</c:v>
                </c:pt>
                <c:pt idx="7">
                  <c:v>29386</c:v>
                </c:pt>
                <c:pt idx="8">
                  <c:v>28121</c:v>
                </c:pt>
                <c:pt idx="9">
                  <c:v>30981</c:v>
                </c:pt>
                <c:pt idx="10">
                  <c:v>31561</c:v>
                </c:pt>
                <c:pt idx="11">
                  <c:v>30597</c:v>
                </c:pt>
                <c:pt idx="12">
                  <c:v>27401</c:v>
                </c:pt>
                <c:pt idx="13">
                  <c:v>41597</c:v>
                </c:pt>
                <c:pt idx="14">
                  <c:v>29692</c:v>
                </c:pt>
                <c:pt idx="15">
                  <c:v>34461</c:v>
                </c:pt>
                <c:pt idx="16">
                  <c:v>28179</c:v>
                </c:pt>
                <c:pt idx="17">
                  <c:v>26434</c:v>
                </c:pt>
                <c:pt idx="18">
                  <c:v>28219</c:v>
                </c:pt>
                <c:pt idx="19">
                  <c:v>30126</c:v>
                </c:pt>
                <c:pt idx="20">
                  <c:v>28753</c:v>
                </c:pt>
                <c:pt idx="21">
                  <c:v>30167</c:v>
                </c:pt>
                <c:pt idx="22">
                  <c:v>31889</c:v>
                </c:pt>
                <c:pt idx="23">
                  <c:v>39883</c:v>
                </c:pt>
                <c:pt idx="24">
                  <c:v>34014</c:v>
                </c:pt>
                <c:pt idx="25">
                  <c:v>35413</c:v>
                </c:pt>
                <c:pt idx="26">
                  <c:v>37878</c:v>
                </c:pt>
                <c:pt idx="27">
                  <c:v>39883</c:v>
                </c:pt>
                <c:pt idx="28">
                  <c:v>41616</c:v>
                </c:pt>
                <c:pt idx="29">
                  <c:v>38556</c:v>
                </c:pt>
                <c:pt idx="30">
                  <c:v>39675</c:v>
                </c:pt>
                <c:pt idx="31">
                  <c:v>41116</c:v>
                </c:pt>
                <c:pt idx="32">
                  <c:v>40680</c:v>
                </c:pt>
              </c:numCache>
            </c:numRef>
          </c:val>
          <c:smooth val="0"/>
          <c:extLst>
            <c:ext xmlns:c16="http://schemas.microsoft.com/office/drawing/2014/chart" uri="{C3380CC4-5D6E-409C-BE32-E72D297353CC}">
              <c16:uniqueId val="{00000000-E1A9-4C5F-8A3B-94F6C10195FB}"/>
            </c:ext>
          </c:extLst>
        </c:ser>
        <c:ser>
          <c:idx val="1"/>
          <c:order val="1"/>
          <c:tx>
            <c:v>Reclamación de cnatidades</c:v>
          </c:tx>
          <c:cat>
            <c:strRef>
              <c:f>Resumen!$B$46:$B$78</c:f>
              <c:strCache>
                <c:ptCount val="33"/>
                <c:pt idx="0">
                  <c:v>17-T2</c:v>
                </c:pt>
                <c:pt idx="1">
                  <c:v>17-T3</c:v>
                </c:pt>
                <c:pt idx="2">
                  <c:v>17-T4</c:v>
                </c:pt>
                <c:pt idx="3">
                  <c:v>18-T1</c:v>
                </c:pt>
                <c:pt idx="4">
                  <c:v>18-T2</c:v>
                </c:pt>
                <c:pt idx="5">
                  <c:v>18-T3</c:v>
                </c:pt>
                <c:pt idx="6">
                  <c:v>18-T4</c:v>
                </c:pt>
                <c:pt idx="7">
                  <c:v>19-T1</c:v>
                </c:pt>
                <c:pt idx="8">
                  <c:v>19-T2</c:v>
                </c:pt>
                <c:pt idx="9">
                  <c:v>19-T3</c:v>
                </c:pt>
                <c:pt idx="10">
                  <c:v>19-T4</c:v>
                </c:pt>
                <c:pt idx="11">
                  <c:v>20-T1</c:v>
                </c:pt>
                <c:pt idx="12">
                  <c:v>20-T2</c:v>
                </c:pt>
                <c:pt idx="13">
                  <c:v>20-T3</c:v>
                </c:pt>
                <c:pt idx="14">
                  <c:v>20-T4</c:v>
                </c:pt>
                <c:pt idx="15">
                  <c:v>21-T1</c:v>
                </c:pt>
                <c:pt idx="16">
                  <c:v>21-T2</c:v>
                </c:pt>
                <c:pt idx="17">
                  <c:v>21-T3</c:v>
                </c:pt>
                <c:pt idx="18">
                  <c:v>21-T4</c:v>
                </c:pt>
                <c:pt idx="19">
                  <c:v>22-T1</c:v>
                </c:pt>
                <c:pt idx="20">
                  <c:v>22-T2</c:v>
                </c:pt>
                <c:pt idx="21">
                  <c:v>22-T3</c:v>
                </c:pt>
                <c:pt idx="22">
                  <c:v>22-T4</c:v>
                </c:pt>
                <c:pt idx="23">
                  <c:v>23-T1</c:v>
                </c:pt>
                <c:pt idx="24">
                  <c:v>23-T2</c:v>
                </c:pt>
                <c:pt idx="25">
                  <c:v>23-T3</c:v>
                </c:pt>
                <c:pt idx="26">
                  <c:v>23-T4</c:v>
                </c:pt>
                <c:pt idx="27">
                  <c:v>24-T1</c:v>
                </c:pt>
                <c:pt idx="28">
                  <c:v>24-T2</c:v>
                </c:pt>
                <c:pt idx="29">
                  <c:v>24-T3</c:v>
                </c:pt>
                <c:pt idx="30">
                  <c:v>24-T4</c:v>
                </c:pt>
                <c:pt idx="31">
                  <c:v>25-T1</c:v>
                </c:pt>
                <c:pt idx="32">
                  <c:v>25-T2</c:v>
                </c:pt>
              </c:strCache>
            </c:strRef>
          </c:cat>
          <c:val>
            <c:numRef>
              <c:f>Resumen!$D$46:$D$78</c:f>
              <c:numCache>
                <c:formatCode>#,##0</c:formatCode>
                <c:ptCount val="33"/>
                <c:pt idx="0">
                  <c:v>32047</c:v>
                </c:pt>
                <c:pt idx="1">
                  <c:v>26854</c:v>
                </c:pt>
                <c:pt idx="2">
                  <c:v>29408</c:v>
                </c:pt>
                <c:pt idx="3">
                  <c:v>31392</c:v>
                </c:pt>
                <c:pt idx="4">
                  <c:v>33573</c:v>
                </c:pt>
                <c:pt idx="5">
                  <c:v>27761</c:v>
                </c:pt>
                <c:pt idx="6">
                  <c:v>31480</c:v>
                </c:pt>
                <c:pt idx="7">
                  <c:v>34020</c:v>
                </c:pt>
                <c:pt idx="8">
                  <c:v>33623</c:v>
                </c:pt>
                <c:pt idx="9">
                  <c:v>28752</c:v>
                </c:pt>
                <c:pt idx="10">
                  <c:v>34857</c:v>
                </c:pt>
                <c:pt idx="11">
                  <c:v>32408</c:v>
                </c:pt>
                <c:pt idx="12">
                  <c:v>21297</c:v>
                </c:pt>
                <c:pt idx="13">
                  <c:v>32446</c:v>
                </c:pt>
                <c:pt idx="14">
                  <c:v>31906</c:v>
                </c:pt>
                <c:pt idx="15">
                  <c:v>34356</c:v>
                </c:pt>
                <c:pt idx="16">
                  <c:v>32151</c:v>
                </c:pt>
                <c:pt idx="17">
                  <c:v>25447</c:v>
                </c:pt>
                <c:pt idx="18">
                  <c:v>30377</c:v>
                </c:pt>
                <c:pt idx="19">
                  <c:v>31990</c:v>
                </c:pt>
                <c:pt idx="20">
                  <c:v>30414</c:v>
                </c:pt>
                <c:pt idx="21">
                  <c:v>26050</c:v>
                </c:pt>
                <c:pt idx="22">
                  <c:v>32084</c:v>
                </c:pt>
                <c:pt idx="23">
                  <c:v>35673</c:v>
                </c:pt>
                <c:pt idx="24">
                  <c:v>35469</c:v>
                </c:pt>
                <c:pt idx="25">
                  <c:v>29621</c:v>
                </c:pt>
                <c:pt idx="26">
                  <c:v>32742</c:v>
                </c:pt>
                <c:pt idx="27">
                  <c:v>35673</c:v>
                </c:pt>
                <c:pt idx="28">
                  <c:v>40125</c:v>
                </c:pt>
                <c:pt idx="29">
                  <c:v>28546</c:v>
                </c:pt>
                <c:pt idx="30">
                  <c:v>32726</c:v>
                </c:pt>
                <c:pt idx="31">
                  <c:v>36146</c:v>
                </c:pt>
                <c:pt idx="32">
                  <c:v>33884</c:v>
                </c:pt>
              </c:numCache>
            </c:numRef>
          </c:val>
          <c:smooth val="0"/>
          <c:extLst>
            <c:ext xmlns:c16="http://schemas.microsoft.com/office/drawing/2014/chart" uri="{C3380CC4-5D6E-409C-BE32-E72D297353CC}">
              <c16:uniqueId val="{00000001-E1A9-4C5F-8A3B-94F6C10195FB}"/>
            </c:ext>
          </c:extLst>
        </c:ser>
        <c:dLbls>
          <c:showLegendKey val="0"/>
          <c:showVal val="0"/>
          <c:showCatName val="0"/>
          <c:showSerName val="0"/>
          <c:showPercent val="0"/>
          <c:showBubbleSize val="0"/>
        </c:dLbls>
        <c:marker val="1"/>
        <c:smooth val="0"/>
        <c:axId val="131192832"/>
        <c:axId val="223299264"/>
      </c:lineChart>
      <c:catAx>
        <c:axId val="131192832"/>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299264"/>
        <c:crosses val="autoZero"/>
        <c:auto val="1"/>
        <c:lblAlgn val="ctr"/>
        <c:lblOffset val="100"/>
        <c:noMultiLvlLbl val="0"/>
      </c:catAx>
      <c:valAx>
        <c:axId val="223299264"/>
        <c:scaling>
          <c:orientation val="minMax"/>
          <c:min val="4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2832"/>
        <c:crosses val="autoZero"/>
        <c:crossBetween val="between"/>
      </c:valAx>
    </c:plotArea>
    <c:legend>
      <c:legendPos val="t"/>
      <c:overlay val="0"/>
      <c:txPr>
        <a:bodyPr/>
        <a:lstStyle/>
        <a:p>
          <a:pPr>
            <a:defRPr sz="800" b="1" i="0" u="none" strike="noStrike" baseline="0">
              <a:solidFill>
                <a:srgbClr val="000000"/>
              </a:solidFill>
              <a:latin typeface="Verdana"/>
              <a:ea typeface="Verdana"/>
              <a:cs typeface="Verdana"/>
            </a:defRPr>
          </a:pPr>
          <a:endParaRPr lang="es-ES"/>
        </a:p>
      </c:txPr>
    </c:legend>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p>
          <a:p>
            <a:pPr>
              <a:defRPr/>
            </a:pPr>
            <a:r>
              <a:rPr lang="es-ES" b="1"/>
              <a:t>Personas</a:t>
            </a:r>
            <a:r>
              <a:rPr lang="es-ES" b="1" baseline="0"/>
              <a:t> jurídicas. Segundo </a:t>
            </a:r>
            <a:r>
              <a:rPr lang="es-ES" b="1"/>
              <a:t>trimestre de 2025</a:t>
            </a:r>
          </a:p>
        </c:rich>
      </c:tx>
      <c:layout>
        <c:manualLayout>
          <c:xMode val="edge"/>
          <c:yMode val="edge"/>
          <c:x val="0.25551142876129951"/>
          <c:y val="1.31293992542259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5131333774117941E-2"/>
          <c:y val="0.25828715831117283"/>
          <c:w val="0.91826458373925968"/>
          <c:h val="0.374526254393639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jurídica'!$H$6:$H$22</c:f>
              <c:numCache>
                <c:formatCode>General</c:formatCode>
                <c:ptCount val="17"/>
                <c:pt idx="0">
                  <c:v>38</c:v>
                </c:pt>
                <c:pt idx="1">
                  <c:v>10</c:v>
                </c:pt>
                <c:pt idx="2">
                  <c:v>9</c:v>
                </c:pt>
                <c:pt idx="3">
                  <c:v>2</c:v>
                </c:pt>
                <c:pt idx="4">
                  <c:v>19</c:v>
                </c:pt>
                <c:pt idx="5">
                  <c:v>2</c:v>
                </c:pt>
                <c:pt idx="6">
                  <c:v>16</c:v>
                </c:pt>
                <c:pt idx="7">
                  <c:v>12</c:v>
                </c:pt>
                <c:pt idx="8">
                  <c:v>38</c:v>
                </c:pt>
                <c:pt idx="9">
                  <c:v>108</c:v>
                </c:pt>
                <c:pt idx="10">
                  <c:v>8</c:v>
                </c:pt>
                <c:pt idx="11">
                  <c:v>7</c:v>
                </c:pt>
                <c:pt idx="12">
                  <c:v>159</c:v>
                </c:pt>
                <c:pt idx="13">
                  <c:v>30</c:v>
                </c:pt>
                <c:pt idx="14">
                  <c:v>1</c:v>
                </c:pt>
                <c:pt idx="15">
                  <c:v>28</c:v>
                </c:pt>
                <c:pt idx="16">
                  <c:v>5</c:v>
                </c:pt>
              </c:numCache>
            </c:numRef>
          </c:val>
          <c:extLst>
            <c:ext xmlns:c16="http://schemas.microsoft.com/office/drawing/2014/chart" uri="{C3380CC4-5D6E-409C-BE32-E72D297353CC}">
              <c16:uniqueId val="{00000000-92AA-48BA-A986-04D174EDD4D6}"/>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de personas juridicas presentados </a:t>
            </a:r>
            <a:r>
              <a:rPr lang="es-ES" sz="1100" b="1" baseline="0"/>
              <a:t> </a:t>
            </a:r>
            <a:r>
              <a:rPr lang="es-ES" sz="1100" b="1"/>
              <a:t>por cada 100.000 habitantes.</a:t>
            </a:r>
            <a:r>
              <a:rPr lang="es-ES" sz="1100" b="1" baseline="0"/>
              <a:t> </a:t>
            </a:r>
          </a:p>
          <a:p>
            <a:pPr>
              <a:defRPr/>
            </a:pPr>
            <a:r>
              <a:rPr lang="es-ES" sz="1100" b="1" baseline="0"/>
              <a:t>Segundo </a:t>
            </a:r>
            <a:r>
              <a:rPr lang="es-ES" sz="1100" b="1"/>
              <a:t>trimestre de 2025</a:t>
            </a:r>
          </a:p>
        </c:rich>
      </c:tx>
      <c:layout>
        <c:manualLayout>
          <c:xMode val="edge"/>
          <c:yMode val="edge"/>
          <c:x val="0.20458716708122143"/>
          <c:y val="4.650575891264354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374389284462871E-2"/>
          <c:y val="0.2411118249331527"/>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persona jurídica'!$B$52:$B$68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persona jurídica'!$H$52:$H$68</c:f>
              <c:numCache>
                <c:formatCode>#,##0.0</c:formatCode>
                <c:ptCount val="17"/>
                <c:pt idx="0">
                  <c:v>0.4317678416130119</c:v>
                </c:pt>
                <c:pt idx="1">
                  <c:v>0.73986879166848551</c:v>
                </c:pt>
                <c:pt idx="2">
                  <c:v>0.89144303827559257</c:v>
                </c:pt>
                <c:pt idx="3">
                  <c:v>0.16236823817472121</c:v>
                </c:pt>
                <c:pt idx="4">
                  <c:v>0.84868636750621096</c:v>
                </c:pt>
                <c:pt idx="5">
                  <c:v>0.33849481510566959</c:v>
                </c:pt>
                <c:pt idx="6">
                  <c:v>0.66898525807360676</c:v>
                </c:pt>
                <c:pt idx="7">
                  <c:v>0.57022485391552025</c:v>
                </c:pt>
                <c:pt idx="8">
                  <c:v>0.4742748929730059</c:v>
                </c:pt>
                <c:pt idx="9">
                  <c:v>2.0303480636965303</c:v>
                </c:pt>
                <c:pt idx="10">
                  <c:v>0.75852319326886519</c:v>
                </c:pt>
                <c:pt idx="11">
                  <c:v>0.25870037064371676</c:v>
                </c:pt>
                <c:pt idx="12">
                  <c:v>2.2684251764948922</c:v>
                </c:pt>
                <c:pt idx="13">
                  <c:v>1.9126651586364485</c:v>
                </c:pt>
                <c:pt idx="14">
                  <c:v>0.14742021986251588</c:v>
                </c:pt>
                <c:pt idx="15">
                  <c:v>1.2569107647224651</c:v>
                </c:pt>
                <c:pt idx="16">
                  <c:v>1.5423339831700515</c:v>
                </c:pt>
              </c:numCache>
            </c:numRef>
          </c:val>
          <c:extLst>
            <c:ext xmlns:c16="http://schemas.microsoft.com/office/drawing/2014/chart" uri="{C3380CC4-5D6E-409C-BE32-E72D297353CC}">
              <c16:uniqueId val="{00000000-53A7-48A1-A026-F1AF243D937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At val="0"/>
        <c:auto val="1"/>
        <c:lblAlgn val="ctr"/>
        <c:lblOffset val="100"/>
        <c:noMultiLvlLbl val="0"/>
      </c:catAx>
      <c:valAx>
        <c:axId val="743088040"/>
        <c:scaling>
          <c:orientation val="minMax"/>
          <c:max val="3"/>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Personas</a:t>
            </a:r>
            <a:r>
              <a:rPr lang="es-ES" b="1" baseline="0"/>
              <a:t> naturales. Segundo </a:t>
            </a:r>
            <a:r>
              <a:rPr lang="es-ES" b="1"/>
              <a:t>trimestre de 2025</a:t>
            </a:r>
          </a:p>
        </c:rich>
      </c:tx>
      <c:layout>
        <c:manualLayout>
          <c:xMode val="edge"/>
          <c:yMode val="edge"/>
          <c:x val="0.13641952236285426"/>
          <c:y val="4.5667024807966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9212598425196848E-2"/>
          <c:y val="0.21235557417533954"/>
          <c:w val="0.94051670447973668"/>
          <c:h val="0.4990352028041077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 nat'!$B$6:$B$22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 nat'!$H$6:$H$22</c:f>
              <c:numCache>
                <c:formatCode>General</c:formatCode>
                <c:ptCount val="17"/>
                <c:pt idx="0">
                  <c:v>133</c:v>
                </c:pt>
                <c:pt idx="1">
                  <c:v>2</c:v>
                </c:pt>
                <c:pt idx="2">
                  <c:v>4</c:v>
                </c:pt>
                <c:pt idx="3">
                  <c:v>1</c:v>
                </c:pt>
                <c:pt idx="4">
                  <c:v>16</c:v>
                </c:pt>
                <c:pt idx="5">
                  <c:v>1</c:v>
                </c:pt>
                <c:pt idx="6">
                  <c:v>19</c:v>
                </c:pt>
                <c:pt idx="7">
                  <c:v>13</c:v>
                </c:pt>
                <c:pt idx="8">
                  <c:v>8</c:v>
                </c:pt>
                <c:pt idx="9">
                  <c:v>48</c:v>
                </c:pt>
                <c:pt idx="10">
                  <c:v>3</c:v>
                </c:pt>
                <c:pt idx="11">
                  <c:v>3</c:v>
                </c:pt>
                <c:pt idx="12">
                  <c:v>114</c:v>
                </c:pt>
                <c:pt idx="13">
                  <c:v>11</c:v>
                </c:pt>
                <c:pt idx="14">
                  <c:v>0</c:v>
                </c:pt>
                <c:pt idx="15">
                  <c:v>0</c:v>
                </c:pt>
                <c:pt idx="16">
                  <c:v>3</c:v>
                </c:pt>
              </c:numCache>
            </c:numRef>
          </c:val>
          <c:extLst>
            <c:ext xmlns:c16="http://schemas.microsoft.com/office/drawing/2014/chart" uri="{C3380CC4-5D6E-409C-BE32-E72D297353CC}">
              <c16:uniqueId val="{00000000-EA3A-43B0-AF7E-1A9CAC82E18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15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r>
              <a:rPr lang="es-ES" sz="1100" b="1"/>
              <a:t>PEM de personas naturales empresarios presentados en los juzgados de lo</a:t>
            </a:r>
            <a:r>
              <a:rPr lang="es-ES" sz="1100" b="1" baseline="0"/>
              <a:t> mercantil </a:t>
            </a:r>
            <a:r>
              <a:rPr lang="es-ES" sz="1100" b="1"/>
              <a:t>por cada 100.000 habitantes. Segundo trimestre de 2025</a:t>
            </a:r>
          </a:p>
        </c:rich>
      </c:tx>
      <c:layout>
        <c:manualLayout>
          <c:xMode val="edge"/>
          <c:yMode val="edge"/>
          <c:x val="0.16372474449903371"/>
          <c:y val="1.2166875740845897E-2"/>
        </c:manualLayout>
      </c:layout>
      <c:overlay val="0"/>
      <c:spPr>
        <a:noFill/>
        <a:ln>
          <a:noFill/>
        </a:ln>
        <a:effectLst/>
      </c:spPr>
      <c:txPr>
        <a:bodyPr rot="0" spcFirstLastPara="1" vertOverflow="ellipsis" vert="horz" wrap="square" anchor="ctr" anchorCtr="1"/>
        <a:lstStyle/>
        <a:p>
          <a:pPr>
            <a:defRPr sz="11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464451282670136E-2"/>
          <c:y val="0.24530523390769429"/>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TSJ  pers nat'!$B$52:$B$68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TSJ  pers nat'!$H$52:$H$68</c:f>
              <c:numCache>
                <c:formatCode>#,##0.0</c:formatCode>
                <c:ptCount val="17"/>
                <c:pt idx="0">
                  <c:v>1.5111874456455416</c:v>
                </c:pt>
                <c:pt idx="1">
                  <c:v>0.14797375833369708</c:v>
                </c:pt>
                <c:pt idx="2">
                  <c:v>0.39619690590026335</c:v>
                </c:pt>
                <c:pt idx="3">
                  <c:v>8.1184119087360604E-2</c:v>
                </c:pt>
                <c:pt idx="4">
                  <c:v>0.71468325684733558</c:v>
                </c:pt>
                <c:pt idx="5">
                  <c:v>0.16924740755283479</c:v>
                </c:pt>
                <c:pt idx="6">
                  <c:v>0.79441999396240803</c:v>
                </c:pt>
                <c:pt idx="7">
                  <c:v>0.61774359174181359</c:v>
                </c:pt>
                <c:pt idx="8">
                  <c:v>9.9847345889053876E-2</c:v>
                </c:pt>
                <c:pt idx="9">
                  <c:v>0.90237691719845803</c:v>
                </c:pt>
                <c:pt idx="10">
                  <c:v>0.28444619747582445</c:v>
                </c:pt>
                <c:pt idx="11">
                  <c:v>0.11087158741873573</c:v>
                </c:pt>
                <c:pt idx="12">
                  <c:v>1.6264180510718096</c:v>
                </c:pt>
                <c:pt idx="13">
                  <c:v>0.70131055816669774</c:v>
                </c:pt>
                <c:pt idx="14">
                  <c:v>0</c:v>
                </c:pt>
                <c:pt idx="15">
                  <c:v>0</c:v>
                </c:pt>
                <c:pt idx="16">
                  <c:v>0.92540038990203088</c:v>
                </c:pt>
              </c:numCache>
            </c:numRef>
          </c:val>
          <c:extLst>
            <c:ext xmlns:c16="http://schemas.microsoft.com/office/drawing/2014/chart" uri="{C3380CC4-5D6E-409C-BE32-E72D297353CC}">
              <c16:uniqueId val="{00000000-7EB9-47EB-8C5E-9B5A654228C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
          <c:min val="0"/>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presentados en los J. de lo Mercantil. </a:t>
            </a:r>
            <a:br>
              <a:rPr lang="es-ES" b="1"/>
            </a:br>
            <a:r>
              <a:rPr lang="es-ES" b="1"/>
              <a:t>Segundo trimestre de 2025</a:t>
            </a:r>
          </a:p>
        </c:rich>
      </c:tx>
      <c:layout>
        <c:manualLayout>
          <c:xMode val="edge"/>
          <c:yMode val="edge"/>
          <c:x val="0.29886771513061311"/>
          <c:y val="2.057232337915435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3187671213229499E-2"/>
          <c:y val="0.1465469183152413"/>
          <c:w val="0.9237128793000029"/>
          <c:h val="0.5958466406652439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total'!$H$6:$H$22</c:f>
              <c:numCache>
                <c:formatCode>#,##0</c:formatCode>
                <c:ptCount val="17"/>
                <c:pt idx="0">
                  <c:v>171</c:v>
                </c:pt>
                <c:pt idx="1">
                  <c:v>12</c:v>
                </c:pt>
                <c:pt idx="2">
                  <c:v>13</c:v>
                </c:pt>
                <c:pt idx="3">
                  <c:v>3</c:v>
                </c:pt>
                <c:pt idx="4">
                  <c:v>35</c:v>
                </c:pt>
                <c:pt idx="5">
                  <c:v>3</c:v>
                </c:pt>
                <c:pt idx="6">
                  <c:v>35</c:v>
                </c:pt>
                <c:pt idx="7">
                  <c:v>25</c:v>
                </c:pt>
                <c:pt idx="8">
                  <c:v>46</c:v>
                </c:pt>
                <c:pt idx="9">
                  <c:v>156</c:v>
                </c:pt>
                <c:pt idx="10">
                  <c:v>11</c:v>
                </c:pt>
                <c:pt idx="11">
                  <c:v>10</c:v>
                </c:pt>
                <c:pt idx="12">
                  <c:v>273</c:v>
                </c:pt>
                <c:pt idx="13">
                  <c:v>41</c:v>
                </c:pt>
                <c:pt idx="14">
                  <c:v>1</c:v>
                </c:pt>
                <c:pt idx="15">
                  <c:v>28</c:v>
                </c:pt>
                <c:pt idx="16">
                  <c:v>8</c:v>
                </c:pt>
              </c:numCache>
            </c:numRef>
          </c:val>
          <c:extLst>
            <c:ext xmlns:c16="http://schemas.microsoft.com/office/drawing/2014/chart" uri="{C3380CC4-5D6E-409C-BE32-E72D297353CC}">
              <c16:uniqueId val="{00000000-6AE7-4A3E-9666-E592921D3FA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28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100" b="1"/>
              <a:t>PEM presentados en los juzgados de lo mercantil por cada 100.000 habitantes. </a:t>
            </a:r>
          </a:p>
          <a:p>
            <a:pPr>
              <a:defRPr/>
            </a:pPr>
            <a:r>
              <a:rPr lang="es-ES" sz="1100" b="1"/>
              <a:t>Segundo trimestre de 2025</a:t>
            </a:r>
          </a:p>
        </c:rich>
      </c:tx>
      <c:layout>
        <c:manualLayout>
          <c:xMode val="edge"/>
          <c:yMode val="edge"/>
          <c:x val="0.1266925391963479"/>
          <c:y val="2.7777777777777776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489610988828139E-2"/>
          <c:y val="0.24153515966754155"/>
          <c:w val="0.92731362324202871"/>
          <c:h val="0.3690223456187122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presentados TSJ total'!$B$52:$B$68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'PEM presentados TSJ total'!$H$52:$H$68</c:f>
              <c:numCache>
                <c:formatCode>#,##0.0</c:formatCode>
                <c:ptCount val="17"/>
                <c:pt idx="0">
                  <c:v>1.9429552872585536</c:v>
                </c:pt>
                <c:pt idx="1">
                  <c:v>0.8878425500021826</c:v>
                </c:pt>
                <c:pt idx="2">
                  <c:v>1.2876399441758559</c:v>
                </c:pt>
                <c:pt idx="3">
                  <c:v>0.24355235726208183</c:v>
                </c:pt>
                <c:pt idx="4">
                  <c:v>1.5633696243535464</c:v>
                </c:pt>
                <c:pt idx="5">
                  <c:v>0.50774222265850444</c:v>
                </c:pt>
                <c:pt idx="6">
                  <c:v>1.4634052520360148</c:v>
                </c:pt>
                <c:pt idx="7">
                  <c:v>1.1879684456573338</c:v>
                </c:pt>
                <c:pt idx="8">
                  <c:v>0.57412223886205982</c:v>
                </c:pt>
                <c:pt idx="9">
                  <c:v>2.9327249808949887</c:v>
                </c:pt>
                <c:pt idx="10">
                  <c:v>1.0429693907446898</c:v>
                </c:pt>
                <c:pt idx="11">
                  <c:v>0.36957195806245247</c:v>
                </c:pt>
                <c:pt idx="12">
                  <c:v>3.8948432275667018</c:v>
                </c:pt>
                <c:pt idx="13">
                  <c:v>2.6139757168031461</c:v>
                </c:pt>
                <c:pt idx="14">
                  <c:v>0.14742021986251588</c:v>
                </c:pt>
                <c:pt idx="15">
                  <c:v>1.2569107647224651</c:v>
                </c:pt>
                <c:pt idx="16">
                  <c:v>2.4677343730720827</c:v>
                </c:pt>
              </c:numCache>
            </c:numRef>
          </c:val>
          <c:extLst>
            <c:ext xmlns:c16="http://schemas.microsoft.com/office/drawing/2014/chart" uri="{C3380CC4-5D6E-409C-BE32-E72D297353CC}">
              <c16:uniqueId val="{00000000-8835-4AF5-A860-7F7DA2F0A4B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aperturados en los J. de lo Mercantil. </a:t>
            </a:r>
          </a:p>
          <a:p>
            <a:pPr>
              <a:defRPr/>
            </a:pPr>
            <a:r>
              <a:rPr lang="es-ES" b="1" baseline="0"/>
              <a:t>Segundo </a:t>
            </a:r>
            <a:r>
              <a:rPr lang="es-ES" b="1"/>
              <a:t>trimestre de 2025</a:t>
            </a:r>
          </a:p>
        </c:rich>
      </c:tx>
      <c:layout>
        <c:manualLayout>
          <c:xMode val="edge"/>
          <c:yMode val="edge"/>
          <c:x val="0.25713926928347908"/>
          <c:y val="2.39521138994316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7946339181829069E-2"/>
          <c:y val="0.16636290967226219"/>
          <c:w val="0.90045326808375759"/>
          <c:h val="0.54142613468280498"/>
        </c:manualLayout>
      </c:layout>
      <c:barChart>
        <c:barDir val="col"/>
        <c:grouping val="clustered"/>
        <c:varyColors val="0"/>
        <c:ser>
          <c:idx val="0"/>
          <c:order val="0"/>
          <c:spPr>
            <a:solidFill>
              <a:schemeClr val="accent1"/>
            </a:solidFill>
            <a:ln>
              <a:noFill/>
            </a:ln>
            <a:effectLst/>
          </c:spPr>
          <c:invertIfNegative val="0"/>
          <c:dLbls>
            <c:dLbl>
              <c:idx val="9"/>
              <c:layout>
                <c:manualLayout>
                  <c:x val="-1.1194944842408236E-16"/>
                  <c:y val="6.3011972274731043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29-4F8A-81B5-69955BCDF7AE}"/>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aperturados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aperturados TSJ'!$H$6:$H$22</c:f>
              <c:numCache>
                <c:formatCode>#,##0</c:formatCode>
                <c:ptCount val="17"/>
                <c:pt idx="0">
                  <c:v>72</c:v>
                </c:pt>
                <c:pt idx="1">
                  <c:v>2</c:v>
                </c:pt>
                <c:pt idx="2">
                  <c:v>27</c:v>
                </c:pt>
                <c:pt idx="3">
                  <c:v>2</c:v>
                </c:pt>
                <c:pt idx="4">
                  <c:v>25</c:v>
                </c:pt>
                <c:pt idx="5">
                  <c:v>2</c:v>
                </c:pt>
                <c:pt idx="6">
                  <c:v>14</c:v>
                </c:pt>
                <c:pt idx="7">
                  <c:v>12</c:v>
                </c:pt>
                <c:pt idx="8">
                  <c:v>38</c:v>
                </c:pt>
                <c:pt idx="9">
                  <c:v>109</c:v>
                </c:pt>
                <c:pt idx="10">
                  <c:v>5</c:v>
                </c:pt>
                <c:pt idx="11">
                  <c:v>6</c:v>
                </c:pt>
                <c:pt idx="12">
                  <c:v>258</c:v>
                </c:pt>
                <c:pt idx="13">
                  <c:v>28</c:v>
                </c:pt>
                <c:pt idx="14">
                  <c:v>0</c:v>
                </c:pt>
                <c:pt idx="15">
                  <c:v>25</c:v>
                </c:pt>
                <c:pt idx="16" formatCode="General">
                  <c:v>10</c:v>
                </c:pt>
              </c:numCache>
            </c:numRef>
          </c:val>
          <c:extLst>
            <c:ext xmlns:c16="http://schemas.microsoft.com/office/drawing/2014/chart" uri="{C3380CC4-5D6E-409C-BE32-E72D297353CC}">
              <c16:uniqueId val="{00000000-4C57-4B8E-B9A8-FF81BFFE45D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min val="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continuación</a:t>
            </a:r>
            <a:r>
              <a:rPr lang="es-ES" b="1"/>
              <a:t>.</a:t>
            </a:r>
            <a:r>
              <a:rPr lang="es-ES" b="1" baseline="0"/>
              <a:t> Segundo</a:t>
            </a:r>
            <a:r>
              <a:rPr lang="es-ES" b="1"/>
              <a:t> trimestre de 2025</a:t>
            </a:r>
          </a:p>
        </c:rich>
      </c:tx>
      <c:layout>
        <c:manualLayout>
          <c:xMode val="edge"/>
          <c:yMode val="edge"/>
          <c:x val="0.20455330863316148"/>
          <c:y val="3.448243894525108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355726810744399E-2"/>
          <c:y val="0.20550056242969628"/>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continuación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continuación TSJ'!$H$6:$H$22</c:f>
              <c:numCache>
                <c:formatCode>General</c:formatCode>
                <c:ptCount val="17"/>
                <c:pt idx="0">
                  <c:v>5</c:v>
                </c:pt>
                <c:pt idx="1">
                  <c:v>1</c:v>
                </c:pt>
                <c:pt idx="2">
                  <c:v>2</c:v>
                </c:pt>
                <c:pt idx="3">
                  <c:v>0</c:v>
                </c:pt>
                <c:pt idx="4">
                  <c:v>3</c:v>
                </c:pt>
                <c:pt idx="5">
                  <c:v>0</c:v>
                </c:pt>
                <c:pt idx="6">
                  <c:v>3</c:v>
                </c:pt>
                <c:pt idx="7">
                  <c:v>0</c:v>
                </c:pt>
                <c:pt idx="8">
                  <c:v>4</c:v>
                </c:pt>
                <c:pt idx="9">
                  <c:v>15</c:v>
                </c:pt>
                <c:pt idx="10">
                  <c:v>1</c:v>
                </c:pt>
                <c:pt idx="11">
                  <c:v>3</c:v>
                </c:pt>
                <c:pt idx="12">
                  <c:v>40</c:v>
                </c:pt>
                <c:pt idx="13">
                  <c:v>3</c:v>
                </c:pt>
                <c:pt idx="14">
                  <c:v>0</c:v>
                </c:pt>
                <c:pt idx="15">
                  <c:v>3</c:v>
                </c:pt>
                <c:pt idx="16">
                  <c:v>0</c:v>
                </c:pt>
              </c:numCache>
            </c:numRef>
          </c:val>
          <c:extLst>
            <c:ext xmlns:c16="http://schemas.microsoft.com/office/drawing/2014/chart" uri="{C3380CC4-5D6E-409C-BE32-E72D297353CC}">
              <c16:uniqueId val="{00000000-A6AB-4BD6-99EB-6ABFCD6A06A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1"/>
        <c:axPos val="l"/>
        <c:majorGridlines>
          <c:spPr>
            <a:ln w="9525" cap="flat" cmpd="sng" algn="ctr">
              <a:solidFill>
                <a:schemeClr val="tx1">
                  <a:lumMod val="15000"/>
                  <a:lumOff val="85000"/>
                </a:schemeClr>
              </a:solidFill>
              <a:round/>
            </a:ln>
            <a:effectLst/>
          </c:spPr>
        </c:majorGridlines>
        <c:numFmt formatCode="General" sourceLinked="1"/>
        <c:majorTickMark val="out"/>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PEM de</a:t>
            </a:r>
            <a:r>
              <a:rPr lang="es-ES" b="1" baseline="0"/>
              <a:t> liquidación</a:t>
            </a:r>
            <a:r>
              <a:rPr lang="es-ES" b="1"/>
              <a:t>.</a:t>
            </a:r>
            <a:r>
              <a:rPr lang="es-ES" b="1" baseline="0"/>
              <a:t> Segundo</a:t>
            </a:r>
            <a:r>
              <a:rPr lang="es-ES" b="1"/>
              <a:t> trimestre de 2025</a:t>
            </a:r>
          </a:p>
        </c:rich>
      </c:tx>
      <c:layout>
        <c:manualLayout>
          <c:xMode val="edge"/>
          <c:yMode val="edge"/>
          <c:x val="0.23396630071200225"/>
          <c:y val="3.442530518581987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1330200482744244E-2"/>
          <c:y val="0.20550048504724899"/>
          <c:w val="0.9213888570051193"/>
          <c:h val="0.38709839154721043"/>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'PEM de liquidación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'PEM de liquidación TSJ'!$H$6:$H$22</c:f>
              <c:numCache>
                <c:formatCode>General</c:formatCode>
                <c:ptCount val="17"/>
                <c:pt idx="0">
                  <c:v>69</c:v>
                </c:pt>
                <c:pt idx="1">
                  <c:v>1</c:v>
                </c:pt>
                <c:pt idx="2">
                  <c:v>25</c:v>
                </c:pt>
                <c:pt idx="3">
                  <c:v>2</c:v>
                </c:pt>
                <c:pt idx="4">
                  <c:v>23</c:v>
                </c:pt>
                <c:pt idx="5">
                  <c:v>2</c:v>
                </c:pt>
                <c:pt idx="6">
                  <c:v>15</c:v>
                </c:pt>
                <c:pt idx="7">
                  <c:v>12</c:v>
                </c:pt>
                <c:pt idx="8">
                  <c:v>34</c:v>
                </c:pt>
                <c:pt idx="9">
                  <c:v>95</c:v>
                </c:pt>
                <c:pt idx="10">
                  <c:v>4</c:v>
                </c:pt>
                <c:pt idx="11">
                  <c:v>3</c:v>
                </c:pt>
                <c:pt idx="12">
                  <c:v>227</c:v>
                </c:pt>
                <c:pt idx="13">
                  <c:v>26</c:v>
                </c:pt>
                <c:pt idx="14">
                  <c:v>0</c:v>
                </c:pt>
                <c:pt idx="15">
                  <c:v>22</c:v>
                </c:pt>
                <c:pt idx="16">
                  <c:v>10</c:v>
                </c:pt>
              </c:numCache>
            </c:numRef>
          </c:val>
          <c:extLst>
            <c:ext xmlns:c16="http://schemas.microsoft.com/office/drawing/2014/chart" uri="{C3380CC4-5D6E-409C-BE32-E72D297353CC}">
              <c16:uniqueId val="{00000000-7D78-42BC-98A3-D0DC285D129C}"/>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00"/>
        </c:scaling>
        <c:delete val="1"/>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Despidos presentados.</a:t>
            </a:r>
          </a:p>
          <a:p>
            <a:pPr>
              <a:defRPr/>
            </a:pPr>
            <a:r>
              <a:rPr lang="es-ES" b="1"/>
              <a:t>Segundo 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3702427569592061E-2"/>
          <c:y val="0.16871190231256286"/>
          <c:w val="0.96311530714186622"/>
          <c:h val="0.5521656795771808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TSJ'!$H$6:$H$22</c:f>
              <c:numCache>
                <c:formatCode>#,##0</c:formatCode>
                <c:ptCount val="17"/>
                <c:pt idx="0">
                  <c:v>6260</c:v>
                </c:pt>
                <c:pt idx="1">
                  <c:v>789</c:v>
                </c:pt>
                <c:pt idx="2">
                  <c:v>627</c:v>
                </c:pt>
                <c:pt idx="3">
                  <c:v>856</c:v>
                </c:pt>
                <c:pt idx="4">
                  <c:v>2616</c:v>
                </c:pt>
                <c:pt idx="5">
                  <c:v>331</c:v>
                </c:pt>
                <c:pt idx="6">
                  <c:v>1387</c:v>
                </c:pt>
                <c:pt idx="7">
                  <c:v>1104</c:v>
                </c:pt>
                <c:pt idx="8">
                  <c:v>7303</c:v>
                </c:pt>
                <c:pt idx="9">
                  <c:v>5442</c:v>
                </c:pt>
                <c:pt idx="10">
                  <c:v>606</c:v>
                </c:pt>
                <c:pt idx="11">
                  <c:v>1494</c:v>
                </c:pt>
                <c:pt idx="12">
                  <c:v>8745</c:v>
                </c:pt>
                <c:pt idx="13">
                  <c:v>1217</c:v>
                </c:pt>
                <c:pt idx="14">
                  <c:v>299</c:v>
                </c:pt>
                <c:pt idx="15">
                  <c:v>1454</c:v>
                </c:pt>
                <c:pt idx="16">
                  <c:v>150</c:v>
                </c:pt>
              </c:numCache>
            </c:numRef>
          </c:val>
          <c:extLst>
            <c:ext xmlns:c16="http://schemas.microsoft.com/office/drawing/2014/chart" uri="{C3380CC4-5D6E-409C-BE32-E72D297353CC}">
              <c16:uniqueId val="{00000000-C997-4D0C-BCDB-208A909CDF1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Concursos Presentados </a:t>
            </a:r>
          </a:p>
        </c:rich>
      </c:tx>
      <c:overlay val="0"/>
    </c:title>
    <c:autoTitleDeleted val="0"/>
    <c:plotArea>
      <c:layout>
        <c:manualLayout>
          <c:layoutTarget val="inner"/>
          <c:xMode val="edge"/>
          <c:yMode val="edge"/>
          <c:x val="7.7342072297780964E-2"/>
          <c:y val="0.14546809409076231"/>
          <c:w val="0.8961427761870675"/>
          <c:h val="0.67708388186492463"/>
        </c:manualLayout>
      </c:layout>
      <c:lineChart>
        <c:grouping val="standard"/>
        <c:varyColors val="0"/>
        <c:ser>
          <c:idx val="0"/>
          <c:order val="0"/>
          <c:cat>
            <c:strRef>
              <c:f>Resumen!$B$125:$B$156</c:f>
              <c:strCache>
                <c:ptCount val="32"/>
                <c:pt idx="0">
                  <c:v>17-T3</c:v>
                </c:pt>
                <c:pt idx="1">
                  <c:v>17-T4</c:v>
                </c:pt>
                <c:pt idx="2">
                  <c:v>18-T1</c:v>
                </c:pt>
                <c:pt idx="3">
                  <c:v>18-T2</c:v>
                </c:pt>
                <c:pt idx="4">
                  <c:v>18-T3</c:v>
                </c:pt>
                <c:pt idx="5">
                  <c:v>18-T4</c:v>
                </c:pt>
                <c:pt idx="6">
                  <c:v>19-T1</c:v>
                </c:pt>
                <c:pt idx="7">
                  <c:v>19-T2</c:v>
                </c:pt>
                <c:pt idx="8">
                  <c:v>19-T3</c:v>
                </c:pt>
                <c:pt idx="9">
                  <c:v>19-T4</c:v>
                </c:pt>
                <c:pt idx="10">
                  <c:v>20-T1</c:v>
                </c:pt>
                <c:pt idx="11">
                  <c:v>20-T2</c:v>
                </c:pt>
                <c:pt idx="12">
                  <c:v>20-T3</c:v>
                </c:pt>
                <c:pt idx="13">
                  <c:v>20-T4</c:v>
                </c:pt>
                <c:pt idx="14">
                  <c:v>21-T1</c:v>
                </c:pt>
                <c:pt idx="15">
                  <c:v>21-T2</c:v>
                </c:pt>
                <c:pt idx="16">
                  <c:v>21-T3</c:v>
                </c:pt>
                <c:pt idx="17">
                  <c:v>21-T4</c:v>
                </c:pt>
                <c:pt idx="18">
                  <c:v>22-T1</c:v>
                </c:pt>
                <c:pt idx="19">
                  <c:v>22-T2</c:v>
                </c:pt>
                <c:pt idx="20">
                  <c:v>22-T3</c:v>
                </c:pt>
                <c:pt idx="21">
                  <c:v>22-T4</c:v>
                </c:pt>
                <c:pt idx="22">
                  <c:v>23-T1</c:v>
                </c:pt>
                <c:pt idx="23">
                  <c:v>23-T2</c:v>
                </c:pt>
                <c:pt idx="24">
                  <c:v>23-T3</c:v>
                </c:pt>
                <c:pt idx="25">
                  <c:v>23-T4</c:v>
                </c:pt>
                <c:pt idx="26">
                  <c:v>24-T1</c:v>
                </c:pt>
                <c:pt idx="27">
                  <c:v>24-T2</c:v>
                </c:pt>
                <c:pt idx="28">
                  <c:v>24-T3</c:v>
                </c:pt>
                <c:pt idx="29">
                  <c:v>24-T4</c:v>
                </c:pt>
                <c:pt idx="30">
                  <c:v>25-T1</c:v>
                </c:pt>
                <c:pt idx="31">
                  <c:v>25-T2</c:v>
                </c:pt>
              </c:strCache>
            </c:strRef>
          </c:cat>
          <c:val>
            <c:numRef>
              <c:f>Resumen!$C$125:$C$156</c:f>
              <c:numCache>
                <c:formatCode>#,##0</c:formatCode>
                <c:ptCount val="32"/>
                <c:pt idx="0">
                  <c:v>1645</c:v>
                </c:pt>
                <c:pt idx="1">
                  <c:v>2011</c:v>
                </c:pt>
                <c:pt idx="2">
                  <c:v>2162</c:v>
                </c:pt>
                <c:pt idx="3">
                  <c:v>2410</c:v>
                </c:pt>
                <c:pt idx="4">
                  <c:v>1953</c:v>
                </c:pt>
                <c:pt idx="5">
                  <c:v>2590</c:v>
                </c:pt>
                <c:pt idx="6">
                  <c:v>2796</c:v>
                </c:pt>
                <c:pt idx="7">
                  <c:v>2982</c:v>
                </c:pt>
                <c:pt idx="8">
                  <c:v>2719</c:v>
                </c:pt>
                <c:pt idx="9">
                  <c:v>3534</c:v>
                </c:pt>
                <c:pt idx="10">
                  <c:v>3274</c:v>
                </c:pt>
                <c:pt idx="11">
                  <c:v>2305</c:v>
                </c:pt>
                <c:pt idx="12">
                  <c:v>3649</c:v>
                </c:pt>
                <c:pt idx="13">
                  <c:v>4513</c:v>
                </c:pt>
                <c:pt idx="14">
                  <c:v>4925</c:v>
                </c:pt>
                <c:pt idx="15">
                  <c:v>5017</c:v>
                </c:pt>
                <c:pt idx="16">
                  <c:v>4101</c:v>
                </c:pt>
                <c:pt idx="17">
                  <c:v>4849</c:v>
                </c:pt>
                <c:pt idx="18">
                  <c:v>5312</c:v>
                </c:pt>
                <c:pt idx="19">
                  <c:v>5798</c:v>
                </c:pt>
                <c:pt idx="20">
                  <c:v>7225</c:v>
                </c:pt>
                <c:pt idx="21">
                  <c:v>16457</c:v>
                </c:pt>
                <c:pt idx="22">
                  <c:v>9316</c:v>
                </c:pt>
                <c:pt idx="23">
                  <c:v>12006</c:v>
                </c:pt>
                <c:pt idx="24">
                  <c:v>9330</c:v>
                </c:pt>
                <c:pt idx="25">
                  <c:v>11791</c:v>
                </c:pt>
                <c:pt idx="26">
                  <c:v>13148</c:v>
                </c:pt>
                <c:pt idx="27">
                  <c:v>15227</c:v>
                </c:pt>
                <c:pt idx="28">
                  <c:v>12675</c:v>
                </c:pt>
                <c:pt idx="29">
                  <c:v>16457</c:v>
                </c:pt>
                <c:pt idx="30">
                  <c:v>18017</c:v>
                </c:pt>
                <c:pt idx="31">
                  <c:v>18106</c:v>
                </c:pt>
              </c:numCache>
            </c:numRef>
          </c:val>
          <c:smooth val="0"/>
          <c:extLst>
            <c:ext xmlns:c16="http://schemas.microsoft.com/office/drawing/2014/chart" uri="{C3380CC4-5D6E-409C-BE32-E72D297353CC}">
              <c16:uniqueId val="{00000000-030A-470A-9C3C-B895614BC3A6}"/>
            </c:ext>
          </c:extLst>
        </c:ser>
        <c:dLbls>
          <c:showLegendKey val="0"/>
          <c:showVal val="0"/>
          <c:showCatName val="0"/>
          <c:showSerName val="0"/>
          <c:showPercent val="0"/>
          <c:showBubbleSize val="0"/>
        </c:dLbls>
        <c:marker val="1"/>
        <c:smooth val="0"/>
        <c:axId val="131193344"/>
        <c:axId val="223300992"/>
      </c:lineChart>
      <c:catAx>
        <c:axId val="131193344"/>
        <c:scaling>
          <c:orientation val="minMax"/>
        </c:scaling>
        <c:delete val="0"/>
        <c:axPos val="b"/>
        <c:numFmt formatCode="General" sourceLinked="1"/>
        <c:majorTickMark val="none"/>
        <c:minorTickMark val="none"/>
        <c:tickLblPos val="nextTo"/>
        <c:txPr>
          <a:bodyPr rot="-5400000" vert="horz"/>
          <a:lstStyle/>
          <a:p>
            <a:pPr>
              <a:defRPr sz="900" b="1" i="0" u="none" strike="noStrike" baseline="0">
                <a:solidFill>
                  <a:srgbClr val="000000"/>
                </a:solidFill>
                <a:latin typeface="Verdana"/>
                <a:ea typeface="Verdana"/>
                <a:cs typeface="Verdana"/>
              </a:defRPr>
            </a:pPr>
            <a:endParaRPr lang="es-ES"/>
          </a:p>
        </c:txPr>
        <c:crossAx val="223300992"/>
        <c:crosses val="autoZero"/>
        <c:auto val="1"/>
        <c:lblAlgn val="ctr"/>
        <c:lblOffset val="100"/>
        <c:noMultiLvlLbl val="0"/>
      </c:catAx>
      <c:valAx>
        <c:axId val="223300992"/>
        <c:scaling>
          <c:orientation val="minMax"/>
          <c:max val="20000"/>
          <c:min val="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3344"/>
        <c:crosses val="autoZero"/>
        <c:crossBetween val="between"/>
      </c:valAx>
      <c:spPr>
        <a:ln>
          <a:solidFill>
            <a:schemeClr val="accent1"/>
          </a:solidFill>
        </a:ln>
      </c:spPr>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despido presentadas por cada 100.000 habitantes.</a:t>
            </a:r>
          </a:p>
          <a:p>
            <a:pPr>
              <a:defRPr/>
            </a:pPr>
            <a:r>
              <a:rPr lang="es-ES" sz="1400" b="1" baseline="0"/>
              <a:t>Segundo t</a:t>
            </a:r>
            <a:r>
              <a:rPr lang="es-ES" sz="1400" b="1"/>
              <a:t>rimestre de 2025</a:t>
            </a:r>
          </a:p>
        </c:rich>
      </c:tx>
      <c:layout>
        <c:manualLayout>
          <c:xMode val="edge"/>
          <c:yMode val="edge"/>
          <c:x val="0.14799804436210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7086887933010986E-2"/>
          <c:y val="0.20493790080363666"/>
          <c:w val="0.91644013248343958"/>
          <c:h val="0.451493283927744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'Despidos presentados TSJ'!$B$53:$B$69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'Despidos presentados TSJ'!$H$53:$H$69</c:f>
              <c:numCache>
                <c:formatCode>#,##0.0</c:formatCode>
                <c:ptCount val="17"/>
                <c:pt idx="0">
                  <c:v>71.128070749933016</c:v>
                </c:pt>
                <c:pt idx="1">
                  <c:v>58.375647662643509</c:v>
                </c:pt>
                <c:pt idx="2">
                  <c:v>62.103864999866282</c:v>
                </c:pt>
                <c:pt idx="3">
                  <c:v>69.493605938780675</c:v>
                </c:pt>
                <c:pt idx="4">
                  <c:v>116.85071249453937</c:v>
                </c:pt>
                <c:pt idx="5">
                  <c:v>56.020891899988321</c:v>
                </c:pt>
                <c:pt idx="6">
                  <c:v>57.992659559255785</c:v>
                </c:pt>
                <c:pt idx="7">
                  <c:v>52.460686560227863</c:v>
                </c:pt>
                <c:pt idx="8">
                  <c:v>91.148145878470061</c:v>
                </c:pt>
                <c:pt idx="9">
                  <c:v>102.30698298737519</c:v>
                </c:pt>
                <c:pt idx="10">
                  <c:v>57.458131890116533</c:v>
                </c:pt>
                <c:pt idx="11">
                  <c:v>55.214050534530401</c:v>
                </c:pt>
                <c:pt idx="12">
                  <c:v>124.76338470721907</c:v>
                </c:pt>
                <c:pt idx="13">
                  <c:v>77.590449935351913</c:v>
                </c:pt>
                <c:pt idx="14">
                  <c:v>44.078645738892256</c:v>
                </c:pt>
                <c:pt idx="15">
                  <c:v>65.26958042523087</c:v>
                </c:pt>
                <c:pt idx="16">
                  <c:v>46.27001949510155</c:v>
                </c:pt>
              </c:numCache>
            </c:numRef>
          </c:val>
          <c:extLst>
            <c:ext xmlns:c16="http://schemas.microsoft.com/office/drawing/2014/chart" uri="{C3380CC4-5D6E-409C-BE32-E72D297353CC}">
              <c16:uniqueId val="{00000000-DCF9-4F0E-AB01-41C5835C56FD}"/>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Reclamaciones de cantidad presentadas.</a:t>
            </a:r>
          </a:p>
          <a:p>
            <a:pPr>
              <a:defRPr/>
            </a:pPr>
            <a:r>
              <a:rPr lang="es-ES" b="1"/>
              <a:t>Segundo 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0664855704225787E-2"/>
          <c:y val="0.20098121976897065"/>
          <c:w val="0.91356492203180484"/>
          <c:h val="0.4408616905342972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TSJ'!$B$6:$B$22</c:f>
              <c:strCache>
                <c:ptCount val="17"/>
                <c:pt idx="0">
                  <c:v>ANDALUCÍA</c:v>
                </c:pt>
                <c:pt idx="1">
                  <c:v>ARAGÓN</c:v>
                </c:pt>
                <c:pt idx="2">
                  <c:v>ASTURIAS, PRINCIPADO</c:v>
                </c:pt>
                <c:pt idx="3">
                  <c:v>ILLES BALEARS</c:v>
                </c:pt>
                <c:pt idx="4">
                  <c:v>CANARIAS</c:v>
                </c:pt>
                <c:pt idx="5">
                  <c:v>CANTABRIA</c:v>
                </c:pt>
                <c:pt idx="6">
                  <c:v>CASTILLA Y LEÓN</c:v>
                </c:pt>
                <c:pt idx="7">
                  <c:v>CASTILLA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TSJ'!$H$6:$H$22</c:f>
              <c:numCache>
                <c:formatCode>#,##0</c:formatCode>
                <c:ptCount val="17"/>
                <c:pt idx="0">
                  <c:v>6530</c:v>
                </c:pt>
                <c:pt idx="1">
                  <c:v>803</c:v>
                </c:pt>
                <c:pt idx="2">
                  <c:v>878</c:v>
                </c:pt>
                <c:pt idx="3">
                  <c:v>605</c:v>
                </c:pt>
                <c:pt idx="4">
                  <c:v>2380</c:v>
                </c:pt>
                <c:pt idx="5">
                  <c:v>504</c:v>
                </c:pt>
                <c:pt idx="6">
                  <c:v>1727</c:v>
                </c:pt>
                <c:pt idx="7">
                  <c:v>1062</c:v>
                </c:pt>
                <c:pt idx="8">
                  <c:v>3788</c:v>
                </c:pt>
                <c:pt idx="9">
                  <c:v>3214</c:v>
                </c:pt>
                <c:pt idx="10">
                  <c:v>512</c:v>
                </c:pt>
                <c:pt idx="11">
                  <c:v>2615</c:v>
                </c:pt>
                <c:pt idx="12">
                  <c:v>5772</c:v>
                </c:pt>
                <c:pt idx="13">
                  <c:v>767</c:v>
                </c:pt>
                <c:pt idx="14">
                  <c:v>318</c:v>
                </c:pt>
                <c:pt idx="15">
                  <c:v>2120</c:v>
                </c:pt>
                <c:pt idx="16">
                  <c:v>289</c:v>
                </c:pt>
              </c:numCache>
            </c:numRef>
          </c:val>
          <c:extLst>
            <c:ext xmlns:c16="http://schemas.microsoft.com/office/drawing/2014/chart" uri="{C3380CC4-5D6E-409C-BE32-E72D297353CC}">
              <c16:uniqueId val="{00000000-71AA-48F5-8851-780F398FD93E}"/>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Demandas de reclamación de cantidad presentadas por cada 100.000 habitantes. </a:t>
            </a:r>
          </a:p>
          <a:p>
            <a:pPr>
              <a:defRPr/>
            </a:pPr>
            <a:r>
              <a:rPr lang="es-ES" sz="1400" b="1" baseline="0"/>
              <a:t>Segundo trimestre </a:t>
            </a:r>
            <a:r>
              <a:rPr lang="es-ES" sz="1400" b="1"/>
              <a:t>de 2025</a:t>
            </a:r>
          </a:p>
        </c:rich>
      </c:tx>
      <c:layout>
        <c:manualLayout>
          <c:xMode val="edge"/>
          <c:yMode val="edge"/>
          <c:x val="0.15931600576006233"/>
          <c:y val="3.814465880939868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3627370435670924E-2"/>
          <c:y val="0.28898235262141964"/>
          <c:w val="0.91966776685103202"/>
          <c:h val="0.354386003568904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'Recl. cantidad TSJ'!$B$52:$B$68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'Recl. cantidad TSJ'!$H$52:$H$68</c:f>
              <c:numCache>
                <c:formatCode>#,##0.0</c:formatCode>
                <c:ptCount val="17"/>
                <c:pt idx="0">
                  <c:v>74.195894887709684</c:v>
                </c:pt>
                <c:pt idx="1">
                  <c:v>59.411463970979391</c:v>
                </c:pt>
                <c:pt idx="2">
                  <c:v>86.965220845107808</c:v>
                </c:pt>
                <c:pt idx="3">
                  <c:v>49.116392047853168</c:v>
                </c:pt>
                <c:pt idx="4">
                  <c:v>106.30913445604118</c:v>
                </c:pt>
                <c:pt idx="5">
                  <c:v>85.300693406628739</c:v>
                </c:pt>
                <c:pt idx="6">
                  <c:v>72.208596293319928</c:v>
                </c:pt>
                <c:pt idx="7">
                  <c:v>50.464899571523546</c:v>
                </c:pt>
                <c:pt idx="8">
                  <c:v>47.277718278467006</c:v>
                </c:pt>
                <c:pt idx="9">
                  <c:v>60.421654414080088</c:v>
                </c:pt>
                <c:pt idx="10">
                  <c:v>48.545484369207372</c:v>
                </c:pt>
                <c:pt idx="11">
                  <c:v>96.643067033331334</c:v>
                </c:pt>
                <c:pt idx="12">
                  <c:v>82.348113954267404</c:v>
                </c:pt>
                <c:pt idx="13">
                  <c:v>48.900472555805194</c:v>
                </c:pt>
                <c:pt idx="14">
                  <c:v>46.879629916280052</c:v>
                </c:pt>
                <c:pt idx="15">
                  <c:v>95.16610075755807</c:v>
                </c:pt>
                <c:pt idx="16">
                  <c:v>89.146904227228987</c:v>
                </c:pt>
              </c:numCache>
            </c:numRef>
          </c:val>
          <c:extLst>
            <c:ext xmlns:c16="http://schemas.microsoft.com/office/drawing/2014/chart" uri="{C3380CC4-5D6E-409C-BE32-E72D297353CC}">
              <c16:uniqueId val="{00000000-8B3C-48F0-A8C5-94AD8CBD165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Ejecuciones hipotecarias presentadas. </a:t>
            </a:r>
          </a:p>
          <a:p>
            <a:pPr>
              <a:defRPr sz="1200"/>
            </a:pPr>
            <a:r>
              <a:rPr lang="es-ES" sz="1400" b="1"/>
              <a:t>Segundo trimestre de 2025</a:t>
            </a:r>
          </a:p>
        </c:rich>
      </c:tx>
      <c:layout>
        <c:manualLayout>
          <c:xMode val="edge"/>
          <c:yMode val="edge"/>
          <c:x val="0.2689580270956024"/>
          <c:y val="3.0187996835323812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9.0360280454928055E-2"/>
          <c:y val="0.19890881924396586"/>
          <c:w val="0.90274499140844799"/>
          <c:h val="0.51810779466520174"/>
        </c:manualLayout>
      </c:layout>
      <c:barChart>
        <c:barDir val="col"/>
        <c:grouping val="clustered"/>
        <c:varyColors val="0"/>
        <c:ser>
          <c:idx val="0"/>
          <c:order val="0"/>
          <c:spPr>
            <a:solidFill>
              <a:schemeClr val="accent1"/>
            </a:solidFill>
            <a:ln>
              <a:noFill/>
            </a:ln>
            <a:effectLst/>
          </c:spPr>
          <c:invertIfNegative val="0"/>
          <c:dLbls>
            <c:dLbl>
              <c:idx val="8"/>
              <c:layout>
                <c:manualLayout>
                  <c:x val="0"/>
                  <c:y val="1.2566760917373547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AEC-44E2-9399-DB28D807EA1B}"/>
                </c:ext>
              </c:extLst>
            </c:dLbl>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'!$B$6:$B$22</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'!$H$6:$H$22</c:f>
              <c:numCache>
                <c:formatCode>#,##0</c:formatCode>
                <c:ptCount val="17"/>
                <c:pt idx="0">
                  <c:v>1896</c:v>
                </c:pt>
                <c:pt idx="1">
                  <c:v>155</c:v>
                </c:pt>
                <c:pt idx="2">
                  <c:v>150</c:v>
                </c:pt>
                <c:pt idx="3">
                  <c:v>106</c:v>
                </c:pt>
                <c:pt idx="4">
                  <c:v>330</c:v>
                </c:pt>
                <c:pt idx="5">
                  <c:v>67</c:v>
                </c:pt>
                <c:pt idx="6">
                  <c:v>290</c:v>
                </c:pt>
                <c:pt idx="7">
                  <c:v>397</c:v>
                </c:pt>
                <c:pt idx="8">
                  <c:v>3102</c:v>
                </c:pt>
                <c:pt idx="9">
                  <c:v>1098</c:v>
                </c:pt>
                <c:pt idx="10">
                  <c:v>133</c:v>
                </c:pt>
                <c:pt idx="11">
                  <c:v>274</c:v>
                </c:pt>
                <c:pt idx="12">
                  <c:v>903</c:v>
                </c:pt>
                <c:pt idx="13">
                  <c:v>479</c:v>
                </c:pt>
                <c:pt idx="14">
                  <c:v>43</c:v>
                </c:pt>
                <c:pt idx="15">
                  <c:v>179</c:v>
                </c:pt>
                <c:pt idx="16">
                  <c:v>38</c:v>
                </c:pt>
              </c:numCache>
            </c:numRef>
          </c:val>
          <c:extLst>
            <c:ext xmlns:c16="http://schemas.microsoft.com/office/drawing/2014/chart" uri="{C3380CC4-5D6E-409C-BE32-E72D297353CC}">
              <c16:uniqueId val="{00000000-2193-4016-BE64-E1EE95FE264E}"/>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32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Ejecuciones hipotecarias presentadas por cada 100.000 habitantes.</a:t>
            </a:r>
            <a:r>
              <a:rPr lang="es-ES" sz="1400" b="1" baseline="0"/>
              <a:t> </a:t>
            </a:r>
          </a:p>
          <a:p>
            <a:pPr>
              <a:defRPr/>
            </a:pPr>
            <a:r>
              <a:rPr lang="es-ES" sz="1400" b="1" baseline="0"/>
              <a:t>Segundo</a:t>
            </a:r>
            <a:r>
              <a:rPr lang="es-ES" sz="1400" b="1"/>
              <a:t> trimestre de 2025</a:t>
            </a:r>
          </a:p>
        </c:rich>
      </c:tx>
      <c:layout>
        <c:manualLayout>
          <c:xMode val="edge"/>
          <c:yMode val="edge"/>
          <c:x val="0.16168249030599571"/>
          <c:y val="1.252223363719304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2854974387352392E-2"/>
          <c:y val="0.17138261972572577"/>
          <c:w val="0.92080399991941719"/>
          <c:h val="0.5658154547563883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'Ej. Hipot. presentados TSJ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'Ej. Hipot. presentados TSJ '!$H$52:$H$68</c:f>
              <c:numCache>
                <c:formatCode>#,##0.0</c:formatCode>
                <c:ptCount val="17"/>
                <c:pt idx="0">
                  <c:v>21.542942834165014</c:v>
                </c:pt>
                <c:pt idx="1">
                  <c:v>11.467966270861526</c:v>
                </c:pt>
                <c:pt idx="2">
                  <c:v>14.857383971259877</c:v>
                </c:pt>
                <c:pt idx="3">
                  <c:v>8.6055166232602236</c:v>
                </c:pt>
                <c:pt idx="4">
                  <c:v>14.740342172476296</c:v>
                </c:pt>
                <c:pt idx="5">
                  <c:v>11.339576306039932</c:v>
                </c:pt>
                <c:pt idx="6">
                  <c:v>12.125357802584123</c:v>
                </c:pt>
                <c:pt idx="7">
                  <c:v>18.864938917038462</c:v>
                </c:pt>
                <c:pt idx="8">
                  <c:v>38.715808368480637</c:v>
                </c:pt>
                <c:pt idx="9">
                  <c:v>20.641871980914729</c:v>
                </c:pt>
                <c:pt idx="10">
                  <c:v>12.610448088094884</c:v>
                </c:pt>
                <c:pt idx="11">
                  <c:v>10.126271650911198</c:v>
                </c:pt>
                <c:pt idx="12">
                  <c:v>12.882942983489858</c:v>
                </c:pt>
                <c:pt idx="13">
                  <c:v>30.538887032895293</c:v>
                </c:pt>
                <c:pt idx="14">
                  <c:v>6.3390694540881842</c:v>
                </c:pt>
                <c:pt idx="15">
                  <c:v>8.0352509601900444</c:v>
                </c:pt>
                <c:pt idx="16">
                  <c:v>11.721738272092391</c:v>
                </c:pt>
              </c:numCache>
            </c:numRef>
          </c:val>
          <c:extLst>
            <c:ext xmlns:c16="http://schemas.microsoft.com/office/drawing/2014/chart" uri="{C3380CC4-5D6E-409C-BE32-E72D297353CC}">
              <c16:uniqueId val="{00000000-23C2-430C-8366-9EC8C287ACC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800000" spcFirstLastPara="1" vertOverflow="ellipsis" wrap="square" anchor="ctr" anchorCtr="1"/>
          <a:lstStyle/>
          <a:p>
            <a:pPr>
              <a:defRPr sz="6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40"/>
          <c:min val="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Monitorios presentados. </a:t>
            </a:r>
          </a:p>
          <a:p>
            <a:pPr>
              <a:defRPr/>
            </a:pPr>
            <a:r>
              <a:rPr lang="es-ES" b="1"/>
              <a:t>Segundo trimestre de 2025</a:t>
            </a:r>
          </a:p>
        </c:rich>
      </c:tx>
      <c:layout>
        <c:manualLayout>
          <c:xMode val="edge"/>
          <c:yMode val="edge"/>
          <c:x val="0.32438271604938274"/>
          <c:y val="2.188868042526579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0.10072001416489605"/>
          <c:y val="0.17143357080364957"/>
          <c:w val="0.88354872307628218"/>
          <c:h val="0.50817572803399569"/>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'!$H$6:$H$22</c:f>
              <c:numCache>
                <c:formatCode>#,##0</c:formatCode>
                <c:ptCount val="17"/>
                <c:pt idx="0">
                  <c:v>35264</c:v>
                </c:pt>
                <c:pt idx="1">
                  <c:v>5583</c:v>
                </c:pt>
                <c:pt idx="2">
                  <c:v>3032</c:v>
                </c:pt>
                <c:pt idx="3">
                  <c:v>5265</c:v>
                </c:pt>
                <c:pt idx="4">
                  <c:v>18214</c:v>
                </c:pt>
                <c:pt idx="5">
                  <c:v>2117</c:v>
                </c:pt>
                <c:pt idx="6">
                  <c:v>8909</c:v>
                </c:pt>
                <c:pt idx="7">
                  <c:v>10368</c:v>
                </c:pt>
                <c:pt idx="8">
                  <c:v>33355</c:v>
                </c:pt>
                <c:pt idx="9">
                  <c:v>26897</c:v>
                </c:pt>
                <c:pt idx="10">
                  <c:v>3535</c:v>
                </c:pt>
                <c:pt idx="11">
                  <c:v>10205</c:v>
                </c:pt>
                <c:pt idx="12">
                  <c:v>47553</c:v>
                </c:pt>
                <c:pt idx="13">
                  <c:v>9124</c:v>
                </c:pt>
                <c:pt idx="14">
                  <c:v>1223</c:v>
                </c:pt>
                <c:pt idx="15">
                  <c:v>5228</c:v>
                </c:pt>
                <c:pt idx="16">
                  <c:v>931</c:v>
                </c:pt>
              </c:numCache>
            </c:numRef>
          </c:val>
          <c:extLst>
            <c:ext xmlns:c16="http://schemas.microsoft.com/office/drawing/2014/chart" uri="{C3380CC4-5D6E-409C-BE32-E72D297353CC}">
              <c16:uniqueId val="{00000000-DA77-4EC7-819D-59399917D28A}"/>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Procesos monitorios presentados por cada 100.000 habitantes </a:t>
            </a:r>
          </a:p>
          <a:p>
            <a:pPr>
              <a:defRPr/>
            </a:pPr>
            <a:r>
              <a:rPr lang="es-ES" sz="1400" b="1"/>
              <a:t>Segundo trimestre de 2025</a:t>
            </a:r>
          </a:p>
        </c:rich>
      </c:tx>
      <c:layout>
        <c:manualLayout>
          <c:xMode val="edge"/>
          <c:yMode val="edge"/>
          <c:x val="0.180846648945951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2.6647188979053459E-2"/>
          <c:y val="0.24069322870188117"/>
          <c:w val="0.95008659819969865"/>
          <c:h val="0.699354924878221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'Monitorios presentados TSJ  '!$B$53:$B$69</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'Monitorios presentados TSJ  '!$H$53:$H$69</c:f>
              <c:numCache>
                <c:formatCode>#,##0.0</c:formatCode>
                <c:ptCount val="17"/>
                <c:pt idx="0">
                  <c:v>400.68055701687513</c:v>
                </c:pt>
                <c:pt idx="1">
                  <c:v>413.06874638851542</c:v>
                </c:pt>
                <c:pt idx="2">
                  <c:v>300.31725467239966</c:v>
                </c:pt>
                <c:pt idx="3">
                  <c:v>427.43438699495357</c:v>
                </c:pt>
                <c:pt idx="4">
                  <c:v>813.5775525135856</c:v>
                </c:pt>
                <c:pt idx="5">
                  <c:v>358.29676178935131</c:v>
                </c:pt>
                <c:pt idx="6">
                  <c:v>372.4993540111102</c:v>
                </c:pt>
                <c:pt idx="7">
                  <c:v>492.67427378300954</c:v>
                </c:pt>
                <c:pt idx="8">
                  <c:v>416.301027766174</c:v>
                </c:pt>
                <c:pt idx="9">
                  <c:v>505.65066545597767</c:v>
                </c:pt>
                <c:pt idx="10">
                  <c:v>335.17243602567976</c:v>
                </c:pt>
                <c:pt idx="11">
                  <c:v>377.14818320273281</c:v>
                </c:pt>
                <c:pt idx="12">
                  <c:v>678.43032967208558</c:v>
                </c:pt>
                <c:pt idx="13">
                  <c:v>581.7052302466318</c:v>
                </c:pt>
                <c:pt idx="14">
                  <c:v>180.29492889185696</c:v>
                </c:pt>
                <c:pt idx="15">
                  <c:v>234.68319564175169</c:v>
                </c:pt>
                <c:pt idx="16">
                  <c:v>287.1825876662636</c:v>
                </c:pt>
              </c:numCache>
            </c:numRef>
          </c:val>
          <c:extLst>
            <c:ext xmlns:c16="http://schemas.microsoft.com/office/drawing/2014/chart" uri="{C3380CC4-5D6E-409C-BE32-E72D297353CC}">
              <c16:uniqueId val="{00000000-3FA9-4DA8-A515-3F34BEF8622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Total de lanzamientos practicados.</a:t>
            </a:r>
          </a:p>
          <a:p>
            <a:pPr>
              <a:defRPr/>
            </a:pPr>
            <a:r>
              <a:rPr lang="es-ES" b="1"/>
              <a:t>Segundo trimestre de 2025</a:t>
            </a:r>
          </a:p>
        </c:rich>
      </c:tx>
      <c:layout>
        <c:manualLayout>
          <c:xMode val="edge"/>
          <c:yMode val="edge"/>
          <c:x val="0.3487764473227829"/>
          <c:y val="2.493177714487816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4827537820608941E-2"/>
          <c:y val="0.16400315208825847"/>
          <c:w val="0.91221788185567709"/>
          <c:h val="0.5479307285170913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TSJ'!$H$6:$H$22</c:f>
              <c:numCache>
                <c:formatCode>#,##0</c:formatCode>
                <c:ptCount val="17"/>
                <c:pt idx="0">
                  <c:v>1090</c:v>
                </c:pt>
                <c:pt idx="1">
                  <c:v>159</c:v>
                </c:pt>
                <c:pt idx="2">
                  <c:v>182</c:v>
                </c:pt>
                <c:pt idx="3">
                  <c:v>245</c:v>
                </c:pt>
                <c:pt idx="4">
                  <c:v>406</c:v>
                </c:pt>
                <c:pt idx="5">
                  <c:v>50</c:v>
                </c:pt>
                <c:pt idx="6">
                  <c:v>233</c:v>
                </c:pt>
                <c:pt idx="7">
                  <c:v>197</c:v>
                </c:pt>
                <c:pt idx="8">
                  <c:v>1910</c:v>
                </c:pt>
                <c:pt idx="9">
                  <c:v>806</c:v>
                </c:pt>
                <c:pt idx="10">
                  <c:v>86</c:v>
                </c:pt>
                <c:pt idx="11">
                  <c:v>320</c:v>
                </c:pt>
                <c:pt idx="12">
                  <c:v>707</c:v>
                </c:pt>
                <c:pt idx="13">
                  <c:v>190</c:v>
                </c:pt>
                <c:pt idx="14">
                  <c:v>54</c:v>
                </c:pt>
                <c:pt idx="15">
                  <c:v>273</c:v>
                </c:pt>
                <c:pt idx="16">
                  <c:v>52</c:v>
                </c:pt>
              </c:numCache>
            </c:numRef>
          </c:val>
          <c:extLst>
            <c:ext xmlns:c16="http://schemas.microsoft.com/office/drawing/2014/chart" uri="{C3380CC4-5D6E-409C-BE32-E72D297353CC}">
              <c16:uniqueId val="{00000000-C450-4AF6-9CF6-7CF2280BA7B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baseline="0"/>
              <a:t>Segundo </a:t>
            </a:r>
            <a:r>
              <a:rPr lang="es-ES" sz="1400" b="1"/>
              <a:t>trimestre de 2025</a:t>
            </a:r>
          </a:p>
        </c:rich>
      </c:tx>
      <c:layout>
        <c:manualLayout>
          <c:xMode val="edge"/>
          <c:yMode val="edge"/>
          <c:x val="0.18257434198165576"/>
          <c:y val="3.6955912156550051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9859727885612652E-2"/>
          <c:y val="0.17843941659191334"/>
          <c:w val="0.94674829088406653"/>
          <c:h val="0.511800305066578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practic. total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practic. total TSJ'!$H$54:$H$70</c:f>
              <c:numCache>
                <c:formatCode>#,##0.0</c:formatCode>
                <c:ptCount val="17"/>
                <c:pt idx="0">
                  <c:v>12.384919667320606</c:v>
                </c:pt>
                <c:pt idx="1">
                  <c:v>11.763913787528919</c:v>
                </c:pt>
                <c:pt idx="2">
                  <c:v>18.026959218461982</c:v>
                </c:pt>
                <c:pt idx="3">
                  <c:v>19.89010917640335</c:v>
                </c:pt>
                <c:pt idx="4">
                  <c:v>18.135087642501141</c:v>
                </c:pt>
                <c:pt idx="5">
                  <c:v>8.46237037764174</c:v>
                </c:pt>
                <c:pt idx="6">
                  <c:v>9.7420978206968982</c:v>
                </c:pt>
                <c:pt idx="7">
                  <c:v>9.3611913517797909</c:v>
                </c:pt>
                <c:pt idx="8">
                  <c:v>23.838553831011613</c:v>
                </c:pt>
                <c:pt idx="9">
                  <c:v>15.152412401290773</c:v>
                </c:pt>
                <c:pt idx="10">
                  <c:v>8.1541243276403002</c:v>
                </c:pt>
                <c:pt idx="11">
                  <c:v>11.826302657998479</c:v>
                </c:pt>
                <c:pt idx="12">
                  <c:v>10.086645281647099</c:v>
                </c:pt>
                <c:pt idx="13">
                  <c:v>12.113546004697506</c:v>
                </c:pt>
                <c:pt idx="14">
                  <c:v>7.9606918725758593</c:v>
                </c:pt>
                <c:pt idx="15">
                  <c:v>12.254879956044034</c:v>
                </c:pt>
                <c:pt idx="16">
                  <c:v>16.040273424968536</c:v>
                </c:pt>
              </c:numCache>
            </c:numRef>
          </c:val>
          <c:extLst>
            <c:ext xmlns:c16="http://schemas.microsoft.com/office/drawing/2014/chart" uri="{C3380CC4-5D6E-409C-BE32-E72D297353CC}">
              <c16:uniqueId val="{00000000-00C7-411C-B2D2-2AD6092C88D0}"/>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400" b="1"/>
              <a:t>Lanzamientos</a:t>
            </a:r>
            <a:r>
              <a:rPr lang="es-ES" sz="1300" b="1"/>
              <a:t> </a:t>
            </a:r>
            <a:r>
              <a:rPr lang="es-ES" sz="1400" b="1"/>
              <a:t>derivados de ejecuciones hipotecarias practicados.</a:t>
            </a:r>
            <a:r>
              <a:rPr lang="es-ES" sz="1400" b="1" baseline="0"/>
              <a:t> </a:t>
            </a:r>
          </a:p>
          <a:p>
            <a:pPr>
              <a:defRPr sz="1200"/>
            </a:pPr>
            <a:r>
              <a:rPr lang="es-ES" sz="1400" b="1" baseline="0"/>
              <a:t>Segundo </a:t>
            </a:r>
            <a:r>
              <a:rPr lang="es-ES" sz="1400" b="1"/>
              <a:t>trimestre de 2025</a:t>
            </a:r>
          </a:p>
        </c:rich>
      </c:tx>
      <c:layout>
        <c:manualLayout>
          <c:xMode val="edge"/>
          <c:yMode val="edge"/>
          <c:x val="0.14509803921568629"/>
          <c:y val="1.502836769694595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4850461998804468E-2"/>
          <c:y val="0.23019741777342384"/>
          <c:w val="0.93074128644003074"/>
          <c:h val="0.4296065900349713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TSJ'!$H$6:$H$22</c:f>
              <c:numCache>
                <c:formatCode>#,##0</c:formatCode>
                <c:ptCount val="17"/>
                <c:pt idx="0">
                  <c:v>292</c:v>
                </c:pt>
                <c:pt idx="1">
                  <c:v>30</c:v>
                </c:pt>
                <c:pt idx="2">
                  <c:v>30</c:v>
                </c:pt>
                <c:pt idx="3">
                  <c:v>31</c:v>
                </c:pt>
                <c:pt idx="4">
                  <c:v>50</c:v>
                </c:pt>
                <c:pt idx="5">
                  <c:v>9</c:v>
                </c:pt>
                <c:pt idx="6">
                  <c:v>29</c:v>
                </c:pt>
                <c:pt idx="7">
                  <c:v>30</c:v>
                </c:pt>
                <c:pt idx="8">
                  <c:v>274</c:v>
                </c:pt>
                <c:pt idx="9">
                  <c:v>172</c:v>
                </c:pt>
                <c:pt idx="10">
                  <c:v>19</c:v>
                </c:pt>
                <c:pt idx="11">
                  <c:v>32</c:v>
                </c:pt>
                <c:pt idx="12">
                  <c:v>93</c:v>
                </c:pt>
                <c:pt idx="13">
                  <c:v>49</c:v>
                </c:pt>
                <c:pt idx="14">
                  <c:v>6</c:v>
                </c:pt>
                <c:pt idx="15">
                  <c:v>62</c:v>
                </c:pt>
                <c:pt idx="16">
                  <c:v>9</c:v>
                </c:pt>
              </c:numCache>
            </c:numRef>
          </c:val>
          <c:extLst>
            <c:ext xmlns:c16="http://schemas.microsoft.com/office/drawing/2014/chart" uri="{C3380CC4-5D6E-409C-BE32-E72D297353CC}">
              <c16:uniqueId val="{00000000-0F3A-4A7A-BA85-A59346365541}"/>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w="25400">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Ejec. Hipotecarias ingresadas</a:t>
            </a:r>
          </a:p>
        </c:rich>
      </c:tx>
      <c:overlay val="0"/>
    </c:title>
    <c:autoTitleDeleted val="0"/>
    <c:plotArea>
      <c:layout/>
      <c:lineChart>
        <c:grouping val="standard"/>
        <c:varyColors val="0"/>
        <c:ser>
          <c:idx val="0"/>
          <c:order val="0"/>
          <c:tx>
            <c:strRef>
              <c:f>Resumen!$C$160</c:f>
              <c:strCache>
                <c:ptCount val="1"/>
                <c:pt idx="0">
                  <c:v>Ej. Hipotecarias</c:v>
                </c:pt>
              </c:strCache>
            </c:strRef>
          </c:tx>
          <c:cat>
            <c:strRef>
              <c:f>Resumen!$B$203:$B$234</c:f>
              <c:strCache>
                <c:ptCount val="32"/>
                <c:pt idx="0">
                  <c:v>17-T3</c:v>
                </c:pt>
                <c:pt idx="1">
                  <c:v>17-T4</c:v>
                </c:pt>
                <c:pt idx="2">
                  <c:v>18-T1</c:v>
                </c:pt>
                <c:pt idx="3">
                  <c:v>18-T2</c:v>
                </c:pt>
                <c:pt idx="4">
                  <c:v>18-T3</c:v>
                </c:pt>
                <c:pt idx="5">
                  <c:v>18-T4</c:v>
                </c:pt>
                <c:pt idx="6">
                  <c:v>19-T1</c:v>
                </c:pt>
                <c:pt idx="7">
                  <c:v>19-T2</c:v>
                </c:pt>
                <c:pt idx="8">
                  <c:v>19-T3</c:v>
                </c:pt>
                <c:pt idx="9">
                  <c:v>19-T4</c:v>
                </c:pt>
                <c:pt idx="10">
                  <c:v>20-T1</c:v>
                </c:pt>
                <c:pt idx="11">
                  <c:v>20-T2</c:v>
                </c:pt>
                <c:pt idx="12">
                  <c:v>20-T3</c:v>
                </c:pt>
                <c:pt idx="13">
                  <c:v>20-T4</c:v>
                </c:pt>
                <c:pt idx="14">
                  <c:v>21-T1</c:v>
                </c:pt>
                <c:pt idx="15">
                  <c:v>21-T2</c:v>
                </c:pt>
                <c:pt idx="16">
                  <c:v>21-T3</c:v>
                </c:pt>
                <c:pt idx="17">
                  <c:v>21-T4</c:v>
                </c:pt>
                <c:pt idx="18">
                  <c:v>22-T1</c:v>
                </c:pt>
                <c:pt idx="19">
                  <c:v>22-T2</c:v>
                </c:pt>
                <c:pt idx="20">
                  <c:v>22-T3</c:v>
                </c:pt>
                <c:pt idx="21">
                  <c:v>22-T4*</c:v>
                </c:pt>
                <c:pt idx="22">
                  <c:v>23-T1</c:v>
                </c:pt>
                <c:pt idx="23">
                  <c:v>23-T2</c:v>
                </c:pt>
                <c:pt idx="24">
                  <c:v>23-T3</c:v>
                </c:pt>
                <c:pt idx="25">
                  <c:v>23-T4</c:v>
                </c:pt>
                <c:pt idx="26">
                  <c:v>24-T1</c:v>
                </c:pt>
                <c:pt idx="27">
                  <c:v>24-T2</c:v>
                </c:pt>
                <c:pt idx="28">
                  <c:v>24-T3</c:v>
                </c:pt>
                <c:pt idx="29">
                  <c:v>24-T4</c:v>
                </c:pt>
                <c:pt idx="30">
                  <c:v>25-T1</c:v>
                </c:pt>
                <c:pt idx="31">
                  <c:v>25-T2</c:v>
                </c:pt>
              </c:strCache>
            </c:strRef>
          </c:cat>
          <c:val>
            <c:numRef>
              <c:f>Resumen!$C$203:$C$234</c:f>
              <c:numCache>
                <c:formatCode>#,##0</c:formatCode>
                <c:ptCount val="32"/>
                <c:pt idx="0">
                  <c:v>5518</c:v>
                </c:pt>
                <c:pt idx="1">
                  <c:v>6409</c:v>
                </c:pt>
                <c:pt idx="2">
                  <c:v>6903</c:v>
                </c:pt>
                <c:pt idx="3">
                  <c:v>7137</c:v>
                </c:pt>
                <c:pt idx="4">
                  <c:v>6315</c:v>
                </c:pt>
                <c:pt idx="5">
                  <c:v>7049</c:v>
                </c:pt>
                <c:pt idx="6">
                  <c:v>5092</c:v>
                </c:pt>
                <c:pt idx="7">
                  <c:v>3857</c:v>
                </c:pt>
                <c:pt idx="8">
                  <c:v>3470</c:v>
                </c:pt>
                <c:pt idx="9">
                  <c:v>4992</c:v>
                </c:pt>
                <c:pt idx="10">
                  <c:v>4658</c:v>
                </c:pt>
                <c:pt idx="11">
                  <c:v>3387</c:v>
                </c:pt>
                <c:pt idx="12">
                  <c:v>5299</c:v>
                </c:pt>
                <c:pt idx="13">
                  <c:v>7116</c:v>
                </c:pt>
                <c:pt idx="14">
                  <c:v>7280</c:v>
                </c:pt>
                <c:pt idx="15">
                  <c:v>7641</c:v>
                </c:pt>
                <c:pt idx="16">
                  <c:v>6504</c:v>
                </c:pt>
                <c:pt idx="17">
                  <c:v>6449</c:v>
                </c:pt>
                <c:pt idx="18">
                  <c:v>6410</c:v>
                </c:pt>
                <c:pt idx="19">
                  <c:v>6242</c:v>
                </c:pt>
                <c:pt idx="20">
                  <c:v>5637</c:v>
                </c:pt>
                <c:pt idx="21">
                  <c:v>6646</c:v>
                </c:pt>
                <c:pt idx="22">
                  <c:v>5753</c:v>
                </c:pt>
                <c:pt idx="23">
                  <c:v>5161</c:v>
                </c:pt>
                <c:pt idx="24">
                  <c:v>2716</c:v>
                </c:pt>
                <c:pt idx="25">
                  <c:v>5947</c:v>
                </c:pt>
                <c:pt idx="26">
                  <c:v>5658</c:v>
                </c:pt>
                <c:pt idx="27">
                  <c:v>5483</c:v>
                </c:pt>
                <c:pt idx="28">
                  <c:v>5794</c:v>
                </c:pt>
                <c:pt idx="29">
                  <c:v>6229</c:v>
                </c:pt>
                <c:pt idx="30">
                  <c:v>6120</c:v>
                </c:pt>
                <c:pt idx="31">
                  <c:v>9640</c:v>
                </c:pt>
              </c:numCache>
            </c:numRef>
          </c:val>
          <c:smooth val="0"/>
          <c:extLst>
            <c:ext xmlns:c16="http://schemas.microsoft.com/office/drawing/2014/chart" uri="{C3380CC4-5D6E-409C-BE32-E72D297353CC}">
              <c16:uniqueId val="{00000000-30D5-44D1-A3C5-DB43FB24720E}"/>
            </c:ext>
          </c:extLst>
        </c:ser>
        <c:dLbls>
          <c:showLegendKey val="0"/>
          <c:showVal val="0"/>
          <c:showCatName val="0"/>
          <c:showSerName val="0"/>
          <c:showPercent val="0"/>
          <c:showBubbleSize val="0"/>
        </c:dLbls>
        <c:marker val="1"/>
        <c:smooth val="0"/>
        <c:axId val="131194368"/>
        <c:axId val="223302144"/>
      </c:lineChart>
      <c:catAx>
        <c:axId val="131194368"/>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2144"/>
        <c:crosses val="autoZero"/>
        <c:auto val="1"/>
        <c:lblAlgn val="ctr"/>
        <c:lblOffset val="100"/>
        <c:tickLblSkip val="1"/>
        <c:tickMarkSkip val="1"/>
        <c:noMultiLvlLbl val="0"/>
      </c:catAx>
      <c:valAx>
        <c:axId val="223302144"/>
        <c:scaling>
          <c:orientation val="minMax"/>
          <c:min val="2000"/>
        </c:scaling>
        <c:delete val="0"/>
        <c:axPos val="l"/>
        <c:majorGridlines>
          <c:spPr>
            <a:ln>
              <a:solidFill>
                <a:schemeClr val="accent1"/>
              </a:solidFill>
            </a:ln>
          </c:spPr>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131194368"/>
        <c:crosses val="autoZero"/>
        <c:crossBetween val="between"/>
      </c:valAx>
      <c:spPr>
        <a:ln>
          <a:solidFill>
            <a:schemeClr val="accent1"/>
          </a:solidFill>
        </a:ln>
      </c:spPr>
    </c:plotArea>
    <c:plotVisOnly val="1"/>
    <c:dispBlanksAs val="gap"/>
    <c:showDLblsOverMax val="0"/>
  </c:chart>
  <c:spPr>
    <a:ln>
      <a:solidFill>
        <a:schemeClr val="tx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E.H. practicados por cada 100.000 habitantes.</a:t>
            </a:r>
            <a:r>
              <a:rPr lang="es-ES" sz="1400" b="1" baseline="0"/>
              <a:t> Segundo </a:t>
            </a:r>
            <a:r>
              <a:rPr lang="es-ES" sz="1400" b="1"/>
              <a:t>trimestre de 2025</a:t>
            </a:r>
          </a:p>
        </c:rich>
      </c:tx>
      <c:layout>
        <c:manualLayout>
          <c:xMode val="edge"/>
          <c:yMode val="edge"/>
          <c:x val="0.11783130291537605"/>
          <c:y val="2.3441755644418794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7045971590376346E-2"/>
          <c:y val="0.29236646466312127"/>
          <c:w val="0.92512412590761917"/>
          <c:h val="0.35438579436829665"/>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E.hipotecaria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E.hipotecaria TSJ'!$H$54:$H$70</c:f>
              <c:numCache>
                <c:formatCode>#,##0.0</c:formatCode>
                <c:ptCount val="17"/>
                <c:pt idx="0">
                  <c:v>3.3177949934473547</c:v>
                </c:pt>
                <c:pt idx="1">
                  <c:v>2.2196063750054562</c:v>
                </c:pt>
                <c:pt idx="2">
                  <c:v>2.9714767942519753</c:v>
                </c:pt>
                <c:pt idx="3">
                  <c:v>2.516707691708179</c:v>
                </c:pt>
                <c:pt idx="4">
                  <c:v>2.2333851776479237</c:v>
                </c:pt>
                <c:pt idx="5">
                  <c:v>1.5232266679755133</c:v>
                </c:pt>
                <c:pt idx="6">
                  <c:v>1.2125357802584122</c:v>
                </c:pt>
                <c:pt idx="7">
                  <c:v>1.4255621347888006</c:v>
                </c:pt>
                <c:pt idx="8">
                  <c:v>3.419771596700095</c:v>
                </c:pt>
                <c:pt idx="9">
                  <c:v>3.2335172866278081</c:v>
                </c:pt>
                <c:pt idx="10">
                  <c:v>1.8014925840135549</c:v>
                </c:pt>
                <c:pt idx="11">
                  <c:v>1.182630265799848</c:v>
                </c:pt>
                <c:pt idx="12">
                  <c:v>1.326814725874371</c:v>
                </c:pt>
                <c:pt idx="13">
                  <c:v>3.1240197591061989</c:v>
                </c:pt>
                <c:pt idx="14">
                  <c:v>0.88452131917509547</c:v>
                </c:pt>
                <c:pt idx="15">
                  <c:v>2.7831595504568871</c:v>
                </c:pt>
                <c:pt idx="16">
                  <c:v>2.7762011697060927</c:v>
                </c:pt>
              </c:numCache>
            </c:numRef>
          </c:val>
          <c:extLst>
            <c:ext xmlns:c16="http://schemas.microsoft.com/office/drawing/2014/chart" uri="{C3380CC4-5D6E-409C-BE32-E72D297353CC}">
              <c16:uniqueId val="{00000000-AD24-44E8-95E8-6F8309A6B84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Lanzamientos derivados de la L.A.U. practicados. </a:t>
            </a:r>
          </a:p>
          <a:p>
            <a:pPr>
              <a:defRPr/>
            </a:pPr>
            <a:r>
              <a:rPr lang="es-ES" b="1" baseline="0"/>
              <a:t>Segundo </a:t>
            </a:r>
            <a:r>
              <a:rPr lang="es-ES" b="1"/>
              <a:t>trimestre de 2025</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7.2797821176307759E-2"/>
          <c:y val="0.1695603517186251"/>
          <c:w val="0.90189806825670737"/>
          <c:h val="0.54142613468280498"/>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TSJ'!$H$6:$H$22</c:f>
              <c:numCache>
                <c:formatCode>#,##0</c:formatCode>
                <c:ptCount val="17"/>
                <c:pt idx="0">
                  <c:v>747</c:v>
                </c:pt>
                <c:pt idx="1">
                  <c:v>121</c:v>
                </c:pt>
                <c:pt idx="2">
                  <c:v>142</c:v>
                </c:pt>
                <c:pt idx="3">
                  <c:v>204</c:v>
                </c:pt>
                <c:pt idx="4">
                  <c:v>332</c:v>
                </c:pt>
                <c:pt idx="5">
                  <c:v>40</c:v>
                </c:pt>
                <c:pt idx="6">
                  <c:v>180</c:v>
                </c:pt>
                <c:pt idx="7">
                  <c:v>140</c:v>
                </c:pt>
                <c:pt idx="8">
                  <c:v>1453</c:v>
                </c:pt>
                <c:pt idx="9">
                  <c:v>601</c:v>
                </c:pt>
                <c:pt idx="10">
                  <c:v>58</c:v>
                </c:pt>
                <c:pt idx="11">
                  <c:v>273</c:v>
                </c:pt>
                <c:pt idx="12">
                  <c:v>592</c:v>
                </c:pt>
                <c:pt idx="13">
                  <c:v>126</c:v>
                </c:pt>
                <c:pt idx="14">
                  <c:v>48</c:v>
                </c:pt>
                <c:pt idx="15">
                  <c:v>203</c:v>
                </c:pt>
                <c:pt idx="16">
                  <c:v>39</c:v>
                </c:pt>
              </c:numCache>
            </c:numRef>
          </c:val>
          <c:extLst>
            <c:ext xmlns:c16="http://schemas.microsoft.com/office/drawing/2014/chart" uri="{C3380CC4-5D6E-409C-BE32-E72D297353CC}">
              <c16:uniqueId val="{00000000-C21E-464D-8144-32493EFF78E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la LAU practicados por cada 100.000 habitantes.</a:t>
            </a:r>
            <a:r>
              <a:rPr lang="es-ES" sz="1400" b="1" baseline="0"/>
              <a:t> Segundo</a:t>
            </a:r>
            <a:r>
              <a:rPr lang="es-ES" sz="1400" b="1"/>
              <a:t> trimestre de 2025</a:t>
            </a:r>
          </a:p>
        </c:rich>
      </c:tx>
      <c:layout>
        <c:manualLayout>
          <c:xMode val="edge"/>
          <c:yMode val="edge"/>
          <c:x val="0.12843334334150641"/>
          <c:y val="2.523658470186055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8.171025471789331E-2"/>
          <c:y val="0.1938707018535866"/>
          <c:w val="0.91354280704552671"/>
          <c:h val="0.4400154201493926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L.A.U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L.A.U  TSJ'!$H$54:$H$70</c:f>
              <c:numCache>
                <c:formatCode>#,##0.0</c:formatCode>
                <c:ptCount val="17"/>
                <c:pt idx="0">
                  <c:v>8.4876467811821019</c:v>
                </c:pt>
                <c:pt idx="1">
                  <c:v>8.9524123791886741</c:v>
                </c:pt>
                <c:pt idx="2">
                  <c:v>14.064990159459349</c:v>
                </c:pt>
                <c:pt idx="3">
                  <c:v>16.561560293821564</c:v>
                </c:pt>
                <c:pt idx="4">
                  <c:v>14.829677579582214</c:v>
                </c:pt>
                <c:pt idx="5">
                  <c:v>6.7698963021133922</c:v>
                </c:pt>
                <c:pt idx="6">
                  <c:v>7.5260841533280756</c:v>
                </c:pt>
                <c:pt idx="7">
                  <c:v>6.6526232956810691</c:v>
                </c:pt>
                <c:pt idx="8">
                  <c:v>18.134774197099411</c:v>
                </c:pt>
                <c:pt idx="9">
                  <c:v>11.298510984089027</c:v>
                </c:pt>
                <c:pt idx="10">
                  <c:v>5.4992931511992733</c:v>
                </c:pt>
                <c:pt idx="11">
                  <c:v>10.089314455104953</c:v>
                </c:pt>
                <c:pt idx="12">
                  <c:v>8.4459604055658879</c:v>
                </c:pt>
                <c:pt idx="13">
                  <c:v>8.0331936662730836</c:v>
                </c:pt>
                <c:pt idx="14">
                  <c:v>7.0761705534007637</c:v>
                </c:pt>
                <c:pt idx="15">
                  <c:v>9.112603044237872</c:v>
                </c:pt>
                <c:pt idx="16">
                  <c:v>12.030205068726403</c:v>
                </c:pt>
              </c:numCache>
            </c:numRef>
          </c:val>
          <c:extLst>
            <c:ext xmlns:c16="http://schemas.microsoft.com/office/drawing/2014/chart" uri="{C3380CC4-5D6E-409C-BE32-E72D297353CC}">
              <c16:uniqueId val="{00000000-D24B-4AFD-A2C4-1EC276B96937}"/>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derivados de otras causas practicados.</a:t>
            </a:r>
          </a:p>
          <a:p>
            <a:pPr>
              <a:defRPr/>
            </a:pPr>
            <a:r>
              <a:rPr lang="es-ES" sz="1400" b="1" baseline="0"/>
              <a:t>Segundo </a:t>
            </a:r>
            <a:r>
              <a:rPr lang="es-ES" sz="1400" b="1"/>
              <a:t>trimestre de 2025</a:t>
            </a:r>
          </a:p>
        </c:rich>
      </c:tx>
      <c:layout>
        <c:manualLayout>
          <c:xMode val="edge"/>
          <c:yMode val="edge"/>
          <c:x val="0.19014184164479439"/>
          <c:y val="2.156343595736664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453396813770382E-2"/>
          <c:y val="0.18509111182104623"/>
          <c:w val="0.91742318974834025"/>
          <c:h val="0.4675929511771839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TSJ'!$H$6:$H$22</c:f>
              <c:numCache>
                <c:formatCode>#,##0</c:formatCode>
                <c:ptCount val="17"/>
                <c:pt idx="0">
                  <c:v>51</c:v>
                </c:pt>
                <c:pt idx="1">
                  <c:v>8</c:v>
                </c:pt>
                <c:pt idx="2">
                  <c:v>10</c:v>
                </c:pt>
                <c:pt idx="3">
                  <c:v>10</c:v>
                </c:pt>
                <c:pt idx="4">
                  <c:v>24</c:v>
                </c:pt>
                <c:pt idx="5">
                  <c:v>1</c:v>
                </c:pt>
                <c:pt idx="6">
                  <c:v>24</c:v>
                </c:pt>
                <c:pt idx="7">
                  <c:v>27</c:v>
                </c:pt>
                <c:pt idx="8">
                  <c:v>183</c:v>
                </c:pt>
                <c:pt idx="9">
                  <c:v>33</c:v>
                </c:pt>
                <c:pt idx="10">
                  <c:v>9</c:v>
                </c:pt>
                <c:pt idx="11">
                  <c:v>15</c:v>
                </c:pt>
                <c:pt idx="12">
                  <c:v>22</c:v>
                </c:pt>
                <c:pt idx="13">
                  <c:v>15</c:v>
                </c:pt>
                <c:pt idx="14">
                  <c:v>0</c:v>
                </c:pt>
                <c:pt idx="15">
                  <c:v>8</c:v>
                </c:pt>
                <c:pt idx="16">
                  <c:v>4</c:v>
                </c:pt>
              </c:numCache>
            </c:numRef>
          </c:val>
          <c:extLst>
            <c:ext xmlns:c16="http://schemas.microsoft.com/office/drawing/2014/chart" uri="{C3380CC4-5D6E-409C-BE32-E72D297353CC}">
              <c16:uniqueId val="{00000000-7322-46F9-9A77-4ED09301BB09}"/>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sz="1400" b="1"/>
              <a:t>Lanzamientos practicados por cada 100.000 habitantes. </a:t>
            </a:r>
          </a:p>
          <a:p>
            <a:pPr>
              <a:defRPr/>
            </a:pPr>
            <a:r>
              <a:rPr lang="es-ES" sz="1400" b="1"/>
              <a:t>Segundo trimestre de 2025</a:t>
            </a:r>
          </a:p>
        </c:rich>
      </c:tx>
      <c:layout>
        <c:manualLayout>
          <c:xMode val="edge"/>
          <c:yMode val="edge"/>
          <c:x val="0.12283439109393576"/>
          <c:y val="1.861656756214052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3.819237101813186E-2"/>
          <c:y val="0.16264756859635551"/>
          <c:w val="0.90230459186472911"/>
          <c:h val="0.45598677716305874"/>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'Lanzamientos. Otros TSJ'!$B$54:$B$70</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'Lanzamientos. Otros TSJ'!$H$54:$H$70</c:f>
              <c:numCache>
                <c:formatCode>#,##0.0</c:formatCode>
                <c:ptCount val="17"/>
                <c:pt idx="0">
                  <c:v>0.57947789269114758</c:v>
                </c:pt>
                <c:pt idx="1">
                  <c:v>0.59189503333478832</c:v>
                </c:pt>
                <c:pt idx="2">
                  <c:v>0.99049226475065832</c:v>
                </c:pt>
                <c:pt idx="3">
                  <c:v>0.81184119087360607</c:v>
                </c:pt>
                <c:pt idx="4">
                  <c:v>1.0720248852710035</c:v>
                </c:pt>
                <c:pt idx="5">
                  <c:v>0.16924740755283479</c:v>
                </c:pt>
                <c:pt idx="6">
                  <c:v>1.0034778871104102</c:v>
                </c:pt>
                <c:pt idx="7">
                  <c:v>1.2830059213099205</c:v>
                </c:pt>
                <c:pt idx="8">
                  <c:v>2.2840080372121072</c:v>
                </c:pt>
                <c:pt idx="9">
                  <c:v>0.62038413057393993</c:v>
                </c:pt>
                <c:pt idx="10">
                  <c:v>0.85333859242747334</c:v>
                </c:pt>
                <c:pt idx="11">
                  <c:v>0.55435793709367875</c:v>
                </c:pt>
                <c:pt idx="12">
                  <c:v>0.31387015020684039</c:v>
                </c:pt>
                <c:pt idx="13">
                  <c:v>0.95633257931822424</c:v>
                </c:pt>
                <c:pt idx="14">
                  <c:v>0</c:v>
                </c:pt>
                <c:pt idx="15">
                  <c:v>0.35911736134927574</c:v>
                </c:pt>
                <c:pt idx="16">
                  <c:v>1.2338671865360413</c:v>
                </c:pt>
              </c:numCache>
            </c:numRef>
          </c:val>
          <c:extLst>
            <c:ext xmlns:c16="http://schemas.microsoft.com/office/drawing/2014/chart" uri="{C3380CC4-5D6E-409C-BE32-E72D297353CC}">
              <c16:uniqueId val="{00000000-D791-4519-905F-DEF672624956}"/>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Verbales posesorios por ocupación ilegal de viviendas por cada 100.000 habitantes.</a:t>
            </a:r>
          </a:p>
          <a:p>
            <a:pPr>
              <a:defRPr sz="1200"/>
            </a:pPr>
            <a:r>
              <a:rPr lang="es-ES" sz="1200" b="1"/>
              <a:t> Segundo trimestre de 2025</a:t>
            </a:r>
          </a:p>
        </c:rich>
      </c:tx>
      <c:layout>
        <c:manualLayout>
          <c:xMode val="edge"/>
          <c:yMode val="edge"/>
          <c:x val="0.10900921206032486"/>
          <c:y val="2.2535217932118719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8662470428827329E-2"/>
          <c:y val="0.21027725863017033"/>
          <c:w val="0.91816189885935995"/>
          <c:h val="0.44198723383676036"/>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ocupas'!$H$52:$H$68</c:f>
              <c:numCache>
                <c:formatCode>#,##0.0</c:formatCode>
                <c:ptCount val="17"/>
                <c:pt idx="0">
                  <c:v>1.1930427202464804</c:v>
                </c:pt>
                <c:pt idx="1">
                  <c:v>0.4439212750010913</c:v>
                </c:pt>
                <c:pt idx="2">
                  <c:v>1.7828860765511851</c:v>
                </c:pt>
                <c:pt idx="3">
                  <c:v>2.1919712153587363</c:v>
                </c:pt>
                <c:pt idx="4">
                  <c:v>1.2506956994828373</c:v>
                </c:pt>
                <c:pt idx="5">
                  <c:v>0.84623703776417403</c:v>
                </c:pt>
                <c:pt idx="6">
                  <c:v>0.66898525807360676</c:v>
                </c:pt>
                <c:pt idx="7">
                  <c:v>1.3305246591362139</c:v>
                </c:pt>
                <c:pt idx="8">
                  <c:v>1.0983208047795927</c:v>
                </c:pt>
                <c:pt idx="9">
                  <c:v>0.93997595541506052</c:v>
                </c:pt>
                <c:pt idx="10">
                  <c:v>1.0429693907446898</c:v>
                </c:pt>
                <c:pt idx="11">
                  <c:v>0.55435793709367875</c:v>
                </c:pt>
                <c:pt idx="12">
                  <c:v>0.47080522531026064</c:v>
                </c:pt>
                <c:pt idx="13">
                  <c:v>2.0401761692122116</c:v>
                </c:pt>
                <c:pt idx="14">
                  <c:v>0</c:v>
                </c:pt>
                <c:pt idx="15">
                  <c:v>0.76312439286721101</c:v>
                </c:pt>
                <c:pt idx="16">
                  <c:v>2.4677343730720827</c:v>
                </c:pt>
              </c:numCache>
            </c:numRef>
          </c:val>
          <c:extLst>
            <c:ext xmlns:c16="http://schemas.microsoft.com/office/drawing/2014/chart" uri="{C3380CC4-5D6E-409C-BE32-E72D297353CC}">
              <c16:uniqueId val="{00000000-22FF-495E-B8DB-567CDDB82035}"/>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Verbales posesorios por ocupación ilegal de viviendas ingresados. Segundo trimestre de 2025</a:t>
            </a:r>
          </a:p>
        </c:rich>
      </c:tx>
      <c:layout>
        <c:manualLayout>
          <c:xMode val="edge"/>
          <c:yMode val="edge"/>
          <c:x val="0.16101391007931723"/>
          <c:y val="1.524399497456182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'Verb. pos. ocupas'!$B$7:$B$23</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'Verb. pos. ocupas'!$H$7:$H$23</c:f>
              <c:numCache>
                <c:formatCode>#,##0</c:formatCode>
                <c:ptCount val="17"/>
                <c:pt idx="0">
                  <c:v>105</c:v>
                </c:pt>
                <c:pt idx="1">
                  <c:v>6</c:v>
                </c:pt>
                <c:pt idx="2">
                  <c:v>18</c:v>
                </c:pt>
                <c:pt idx="3">
                  <c:v>27</c:v>
                </c:pt>
                <c:pt idx="4">
                  <c:v>28</c:v>
                </c:pt>
                <c:pt idx="5">
                  <c:v>5</c:v>
                </c:pt>
                <c:pt idx="6">
                  <c:v>16</c:v>
                </c:pt>
                <c:pt idx="7">
                  <c:v>28</c:v>
                </c:pt>
                <c:pt idx="8">
                  <c:v>88</c:v>
                </c:pt>
                <c:pt idx="9">
                  <c:v>50</c:v>
                </c:pt>
                <c:pt idx="10">
                  <c:v>11</c:v>
                </c:pt>
                <c:pt idx="11">
                  <c:v>15</c:v>
                </c:pt>
                <c:pt idx="12">
                  <c:v>33</c:v>
                </c:pt>
                <c:pt idx="13">
                  <c:v>32</c:v>
                </c:pt>
                <c:pt idx="14">
                  <c:v>0</c:v>
                </c:pt>
                <c:pt idx="15">
                  <c:v>17</c:v>
                </c:pt>
                <c:pt idx="16">
                  <c:v>8</c:v>
                </c:pt>
              </c:numCache>
            </c:numRef>
          </c:val>
          <c:extLst>
            <c:ext xmlns:c16="http://schemas.microsoft.com/office/drawing/2014/chart" uri="{C3380CC4-5D6E-409C-BE32-E72D297353CC}">
              <c16:uniqueId val="{00000000-2DCC-4F21-9BBA-6548CA30B00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Lanzamientos solicitados a los serv. comunes</a:t>
            </a:r>
          </a:p>
        </c:rich>
      </c:tx>
      <c:overlay val="0"/>
    </c:title>
    <c:autoTitleDeleted val="0"/>
    <c:plotArea>
      <c:layout>
        <c:manualLayout>
          <c:layoutTarget val="inner"/>
          <c:xMode val="edge"/>
          <c:yMode val="edge"/>
          <c:x val="7.5551113006345025E-2"/>
          <c:y val="0.13474321094149941"/>
          <c:w val="0.90205702846184055"/>
          <c:h val="0.67653466783294303"/>
        </c:manualLayout>
      </c:layout>
      <c:lineChart>
        <c:grouping val="standard"/>
        <c:varyColors val="0"/>
        <c:ser>
          <c:idx val="0"/>
          <c:order val="0"/>
          <c:tx>
            <c:v>Lanamientos solicitados a los serv.comunes</c:v>
          </c:tx>
          <c:cat>
            <c:strRef>
              <c:f>Resumen!$B$337:$B$363</c:f>
              <c:strCache>
                <c:ptCount val="27"/>
                <c:pt idx="0">
                  <c:v>18-T4</c:v>
                </c:pt>
                <c:pt idx="1">
                  <c:v>19-T1</c:v>
                </c:pt>
                <c:pt idx="2">
                  <c:v>19-T2</c:v>
                </c:pt>
                <c:pt idx="3">
                  <c:v>19-T3</c:v>
                </c:pt>
                <c:pt idx="4">
                  <c:v>19-T4</c:v>
                </c:pt>
                <c:pt idx="5">
                  <c:v>20-T1</c:v>
                </c:pt>
                <c:pt idx="6">
                  <c:v>20-T2</c:v>
                </c:pt>
                <c:pt idx="7">
                  <c:v>20-T3</c:v>
                </c:pt>
                <c:pt idx="8">
                  <c:v>20-T4</c:v>
                </c:pt>
                <c:pt idx="9">
                  <c:v>21-T1</c:v>
                </c:pt>
                <c:pt idx="10">
                  <c:v>21-T2</c:v>
                </c:pt>
                <c:pt idx="11">
                  <c:v>21-T3</c:v>
                </c:pt>
                <c:pt idx="12">
                  <c:v>21-T4</c:v>
                </c:pt>
                <c:pt idx="13">
                  <c:v>22-T1</c:v>
                </c:pt>
                <c:pt idx="14">
                  <c:v>22-T2</c:v>
                </c:pt>
                <c:pt idx="15">
                  <c:v>22-T3</c:v>
                </c:pt>
                <c:pt idx="16">
                  <c:v>22-T4</c:v>
                </c:pt>
                <c:pt idx="17">
                  <c:v>23-T1</c:v>
                </c:pt>
                <c:pt idx="18">
                  <c:v>23-T2</c:v>
                </c:pt>
                <c:pt idx="19">
                  <c:v>23-T3</c:v>
                </c:pt>
                <c:pt idx="20">
                  <c:v>23-T4</c:v>
                </c:pt>
                <c:pt idx="21">
                  <c:v>24-T1</c:v>
                </c:pt>
                <c:pt idx="22">
                  <c:v>24-T2</c:v>
                </c:pt>
                <c:pt idx="23">
                  <c:v>24-T3</c:v>
                </c:pt>
                <c:pt idx="24">
                  <c:v>24-T4</c:v>
                </c:pt>
                <c:pt idx="25">
                  <c:v>25-T1</c:v>
                </c:pt>
                <c:pt idx="26">
                  <c:v>25-T2</c:v>
                </c:pt>
              </c:strCache>
            </c:strRef>
          </c:cat>
          <c:val>
            <c:numRef>
              <c:f>Resumen!$C$337:$C$363</c:f>
              <c:numCache>
                <c:formatCode>#,##0</c:formatCode>
                <c:ptCount val="27"/>
                <c:pt idx="0">
                  <c:v>19192</c:v>
                </c:pt>
                <c:pt idx="1">
                  <c:v>19913</c:v>
                </c:pt>
                <c:pt idx="2">
                  <c:v>18594</c:v>
                </c:pt>
                <c:pt idx="3">
                  <c:v>12715</c:v>
                </c:pt>
                <c:pt idx="4">
                  <c:v>17025</c:v>
                </c:pt>
                <c:pt idx="5">
                  <c:v>14586</c:v>
                </c:pt>
                <c:pt idx="6">
                  <c:v>6953</c:v>
                </c:pt>
                <c:pt idx="7">
                  <c:v>14117</c:v>
                </c:pt>
                <c:pt idx="8">
                  <c:v>18255</c:v>
                </c:pt>
                <c:pt idx="9">
                  <c:v>18131</c:v>
                </c:pt>
                <c:pt idx="10">
                  <c:v>18598</c:v>
                </c:pt>
                <c:pt idx="11">
                  <c:v>12390</c:v>
                </c:pt>
                <c:pt idx="12">
                  <c:v>16187</c:v>
                </c:pt>
                <c:pt idx="13">
                  <c:v>19257</c:v>
                </c:pt>
                <c:pt idx="14">
                  <c:v>17134</c:v>
                </c:pt>
                <c:pt idx="15">
                  <c:v>11425</c:v>
                </c:pt>
                <c:pt idx="16">
                  <c:v>15536</c:v>
                </c:pt>
                <c:pt idx="17">
                  <c:v>12736</c:v>
                </c:pt>
                <c:pt idx="18">
                  <c:v>13516</c:v>
                </c:pt>
                <c:pt idx="19">
                  <c:v>9605</c:v>
                </c:pt>
                <c:pt idx="20">
                  <c:v>14645</c:v>
                </c:pt>
                <c:pt idx="21">
                  <c:v>13362</c:v>
                </c:pt>
                <c:pt idx="22">
                  <c:v>13926</c:v>
                </c:pt>
                <c:pt idx="23">
                  <c:v>9569</c:v>
                </c:pt>
                <c:pt idx="24">
                  <c:v>12481</c:v>
                </c:pt>
                <c:pt idx="25">
                  <c:v>13544</c:v>
                </c:pt>
                <c:pt idx="26">
                  <c:v>13628</c:v>
                </c:pt>
              </c:numCache>
            </c:numRef>
          </c:val>
          <c:smooth val="0"/>
          <c:extLst>
            <c:ext xmlns:c16="http://schemas.microsoft.com/office/drawing/2014/chart" uri="{C3380CC4-5D6E-409C-BE32-E72D297353CC}">
              <c16:uniqueId val="{00000000-D7EA-420A-9A9F-0C08CA1CF6B0}"/>
            </c:ext>
          </c:extLst>
        </c:ser>
        <c:dLbls>
          <c:showLegendKey val="0"/>
          <c:showVal val="0"/>
          <c:showCatName val="0"/>
          <c:showSerName val="0"/>
          <c:showPercent val="0"/>
          <c:showBubbleSize val="0"/>
        </c:dLbls>
        <c:marker val="1"/>
        <c:smooth val="0"/>
        <c:axId val="203075584"/>
        <c:axId val="223303296"/>
      </c:lineChart>
      <c:catAx>
        <c:axId val="203075584"/>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03296"/>
        <c:crosses val="autoZero"/>
        <c:auto val="1"/>
        <c:lblAlgn val="ctr"/>
        <c:lblOffset val="100"/>
        <c:tickLblSkip val="2"/>
        <c:noMultiLvlLbl val="0"/>
      </c:catAx>
      <c:valAx>
        <c:axId val="223303296"/>
        <c:scaling>
          <c:orientation val="minMax"/>
          <c:min val="5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5584"/>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Verdana"/>
                <a:ea typeface="Verdana"/>
                <a:cs typeface="Verdana"/>
              </a:defRPr>
            </a:pPr>
            <a:r>
              <a:rPr lang="es-ES"/>
              <a:t>Monitorios ingresados</a:t>
            </a:r>
          </a:p>
        </c:rich>
      </c:tx>
      <c:overlay val="0"/>
    </c:title>
    <c:autoTitleDeleted val="0"/>
    <c:plotArea>
      <c:layout>
        <c:manualLayout>
          <c:layoutTarget val="inner"/>
          <c:xMode val="edge"/>
          <c:yMode val="edge"/>
          <c:x val="9.5893464136655032E-2"/>
          <c:y val="0.14265171105482369"/>
          <c:w val="0.88921111519536722"/>
          <c:h val="0.67803300065198857"/>
        </c:manualLayout>
      </c:layout>
      <c:lineChart>
        <c:grouping val="standard"/>
        <c:varyColors val="0"/>
        <c:ser>
          <c:idx val="0"/>
          <c:order val="0"/>
          <c:tx>
            <c:v>Monitorios ingresados</c:v>
          </c:tx>
          <c:cat>
            <c:strRef>
              <c:f>Resumen!$B$203:$B$234</c:f>
              <c:strCache>
                <c:ptCount val="32"/>
                <c:pt idx="0">
                  <c:v>17-T3</c:v>
                </c:pt>
                <c:pt idx="1">
                  <c:v>17-T4</c:v>
                </c:pt>
                <c:pt idx="2">
                  <c:v>18-T1</c:v>
                </c:pt>
                <c:pt idx="3">
                  <c:v>18-T2</c:v>
                </c:pt>
                <c:pt idx="4">
                  <c:v>18-T3</c:v>
                </c:pt>
                <c:pt idx="5">
                  <c:v>18-T4</c:v>
                </c:pt>
                <c:pt idx="6">
                  <c:v>19-T1</c:v>
                </c:pt>
                <c:pt idx="7">
                  <c:v>19-T2</c:v>
                </c:pt>
                <c:pt idx="8">
                  <c:v>19-T3</c:v>
                </c:pt>
                <c:pt idx="9">
                  <c:v>19-T4</c:v>
                </c:pt>
                <c:pt idx="10">
                  <c:v>20-T1</c:v>
                </c:pt>
                <c:pt idx="11">
                  <c:v>20-T2</c:v>
                </c:pt>
                <c:pt idx="12">
                  <c:v>20-T3</c:v>
                </c:pt>
                <c:pt idx="13">
                  <c:v>20-T4</c:v>
                </c:pt>
                <c:pt idx="14">
                  <c:v>21-T1</c:v>
                </c:pt>
                <c:pt idx="15">
                  <c:v>21-T2</c:v>
                </c:pt>
                <c:pt idx="16">
                  <c:v>21-T3</c:v>
                </c:pt>
                <c:pt idx="17">
                  <c:v>21-T4</c:v>
                </c:pt>
                <c:pt idx="18">
                  <c:v>22-T1</c:v>
                </c:pt>
                <c:pt idx="19">
                  <c:v>22-T2</c:v>
                </c:pt>
                <c:pt idx="20">
                  <c:v>22-T3</c:v>
                </c:pt>
                <c:pt idx="21">
                  <c:v>22-T4*</c:v>
                </c:pt>
                <c:pt idx="22">
                  <c:v>23-T1</c:v>
                </c:pt>
                <c:pt idx="23">
                  <c:v>23-T2</c:v>
                </c:pt>
                <c:pt idx="24">
                  <c:v>23-T3</c:v>
                </c:pt>
                <c:pt idx="25">
                  <c:v>23-T4</c:v>
                </c:pt>
                <c:pt idx="26">
                  <c:v>24-T1</c:v>
                </c:pt>
                <c:pt idx="27">
                  <c:v>24-T2</c:v>
                </c:pt>
                <c:pt idx="28">
                  <c:v>24-T3</c:v>
                </c:pt>
                <c:pt idx="29">
                  <c:v>24-T4</c:v>
                </c:pt>
                <c:pt idx="30">
                  <c:v>25-T1</c:v>
                </c:pt>
                <c:pt idx="31">
                  <c:v>25-T2</c:v>
                </c:pt>
              </c:strCache>
            </c:strRef>
          </c:cat>
          <c:val>
            <c:numRef>
              <c:f>Resumen!$D$203:$D$234</c:f>
              <c:numCache>
                <c:formatCode>#,##0</c:formatCode>
                <c:ptCount val="32"/>
                <c:pt idx="0">
                  <c:v>101751</c:v>
                </c:pt>
                <c:pt idx="1">
                  <c:v>143788</c:v>
                </c:pt>
                <c:pt idx="2">
                  <c:v>151974</c:v>
                </c:pt>
                <c:pt idx="3">
                  <c:v>155991</c:v>
                </c:pt>
                <c:pt idx="4">
                  <c:v>111544</c:v>
                </c:pt>
                <c:pt idx="5">
                  <c:v>157337</c:v>
                </c:pt>
                <c:pt idx="6">
                  <c:v>194715</c:v>
                </c:pt>
                <c:pt idx="7">
                  <c:v>173225</c:v>
                </c:pt>
                <c:pt idx="8">
                  <c:v>151156</c:v>
                </c:pt>
                <c:pt idx="9">
                  <c:v>201895</c:v>
                </c:pt>
                <c:pt idx="10">
                  <c:v>167095</c:v>
                </c:pt>
                <c:pt idx="11">
                  <c:v>133351</c:v>
                </c:pt>
                <c:pt idx="12">
                  <c:v>167630</c:v>
                </c:pt>
                <c:pt idx="13">
                  <c:v>241119</c:v>
                </c:pt>
                <c:pt idx="14">
                  <c:v>205212</c:v>
                </c:pt>
                <c:pt idx="15">
                  <c:v>210679</c:v>
                </c:pt>
                <c:pt idx="16">
                  <c:v>163259</c:v>
                </c:pt>
                <c:pt idx="17">
                  <c:v>225536</c:v>
                </c:pt>
                <c:pt idx="18">
                  <c:v>239972</c:v>
                </c:pt>
                <c:pt idx="19">
                  <c:v>217801</c:v>
                </c:pt>
                <c:pt idx="20">
                  <c:v>206093</c:v>
                </c:pt>
                <c:pt idx="21">
                  <c:v>292388</c:v>
                </c:pt>
                <c:pt idx="22">
                  <c:v>229179</c:v>
                </c:pt>
                <c:pt idx="23">
                  <c:v>297658</c:v>
                </c:pt>
                <c:pt idx="24">
                  <c:v>247739</c:v>
                </c:pt>
                <c:pt idx="25">
                  <c:v>289096</c:v>
                </c:pt>
                <c:pt idx="26">
                  <c:v>296834</c:v>
                </c:pt>
                <c:pt idx="27">
                  <c:v>277929</c:v>
                </c:pt>
                <c:pt idx="28">
                  <c:v>243693</c:v>
                </c:pt>
                <c:pt idx="29">
                  <c:v>327137</c:v>
                </c:pt>
                <c:pt idx="30">
                  <c:v>488518</c:v>
                </c:pt>
                <c:pt idx="31">
                  <c:v>226803</c:v>
                </c:pt>
              </c:numCache>
            </c:numRef>
          </c:val>
          <c:smooth val="0"/>
          <c:extLst>
            <c:ext xmlns:c16="http://schemas.microsoft.com/office/drawing/2014/chart" uri="{C3380CC4-5D6E-409C-BE32-E72D297353CC}">
              <c16:uniqueId val="{00000000-4F7B-474D-83E6-DC22B47C9DC6}"/>
            </c:ext>
          </c:extLst>
        </c:ser>
        <c:dLbls>
          <c:showLegendKey val="0"/>
          <c:showVal val="0"/>
          <c:showCatName val="0"/>
          <c:showSerName val="0"/>
          <c:showPercent val="0"/>
          <c:showBubbleSize val="0"/>
        </c:dLbls>
        <c:marker val="1"/>
        <c:smooth val="0"/>
        <c:axId val="203076096"/>
        <c:axId val="223330304"/>
      </c:lineChart>
      <c:catAx>
        <c:axId val="203076096"/>
        <c:scaling>
          <c:orientation val="minMax"/>
        </c:scaling>
        <c:delete val="0"/>
        <c:axPos val="b"/>
        <c:numFmt formatCode="General" sourceLinked="1"/>
        <c:majorTickMark val="none"/>
        <c:minorTickMark val="none"/>
        <c:tickLblPos val="nextTo"/>
        <c:txPr>
          <a:bodyPr rot="-2700000" vert="horz"/>
          <a:lstStyle/>
          <a:p>
            <a:pPr>
              <a:defRPr sz="900" b="1" i="0" u="none" strike="noStrike" baseline="0">
                <a:solidFill>
                  <a:srgbClr val="000000"/>
                </a:solidFill>
                <a:latin typeface="Verdana"/>
                <a:ea typeface="Verdana"/>
                <a:cs typeface="Verdana"/>
              </a:defRPr>
            </a:pPr>
            <a:endParaRPr lang="es-ES"/>
          </a:p>
        </c:txPr>
        <c:crossAx val="223330304"/>
        <c:crosses val="autoZero"/>
        <c:auto val="1"/>
        <c:lblAlgn val="ctr"/>
        <c:lblOffset val="100"/>
        <c:noMultiLvlLbl val="0"/>
      </c:catAx>
      <c:valAx>
        <c:axId val="223330304"/>
        <c:scaling>
          <c:orientation val="minMax"/>
          <c:max val="500000"/>
          <c:min val="50000"/>
        </c:scaling>
        <c:delete val="0"/>
        <c:axPos val="l"/>
        <c:majorGridlines/>
        <c:numFmt formatCode="#,##0" sourceLinked="1"/>
        <c:majorTickMark val="none"/>
        <c:minorTickMark val="none"/>
        <c:tickLblPos val="nextTo"/>
        <c:txPr>
          <a:bodyPr rot="0" vert="horz"/>
          <a:lstStyle/>
          <a:p>
            <a:pPr>
              <a:defRPr sz="900" b="1" i="0" u="none" strike="noStrike" baseline="0">
                <a:solidFill>
                  <a:srgbClr val="000000"/>
                </a:solidFill>
                <a:latin typeface="Verdana"/>
                <a:ea typeface="Verdana"/>
                <a:cs typeface="Verdana"/>
              </a:defRPr>
            </a:pPr>
            <a:endParaRPr lang="es-ES"/>
          </a:p>
        </c:txPr>
        <c:crossAx val="203076096"/>
        <c:crosses val="autoZero"/>
        <c:crossBetween val="between"/>
      </c:valAx>
    </c:plotArea>
    <c:plotVisOnly val="1"/>
    <c:dispBlanksAs val="gap"/>
    <c:showDLblsOverMax val="0"/>
  </c:chart>
  <c:spPr>
    <a:ln>
      <a:solidFill>
        <a:schemeClr val="accent1"/>
      </a:solidFill>
    </a:ln>
  </c:spPr>
  <c:txPr>
    <a:bodyPr/>
    <a:lstStyle/>
    <a:p>
      <a:pPr>
        <a:defRPr sz="1000" b="0" i="0" u="none" strike="noStrike" baseline="0">
          <a:solidFill>
            <a:srgbClr val="000000"/>
          </a:solidFill>
          <a:latin typeface="Verdana"/>
          <a:ea typeface="Verdana"/>
          <a:cs typeface="Verdana"/>
        </a:defRPr>
      </a:pPr>
      <a:endParaRPr lang="es-E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personas jurídicas presentados en los J. de lo Mercantil. </a:t>
            </a:r>
            <a:r>
              <a:rPr lang="es-ES" b="1" baseline="0"/>
              <a:t> </a:t>
            </a:r>
          </a:p>
          <a:p>
            <a:pPr>
              <a:defRPr/>
            </a:pPr>
            <a:r>
              <a:rPr lang="es-ES" b="1" baseline="0"/>
              <a:t>Segundo </a:t>
            </a:r>
            <a:r>
              <a:rPr lang="es-ES" b="1"/>
              <a:t>trimestre de 2025</a:t>
            </a:r>
          </a:p>
        </c:rich>
      </c:tx>
      <c:layout>
        <c:manualLayout>
          <c:xMode val="edge"/>
          <c:yMode val="edge"/>
          <c:x val="0.17421944984149706"/>
          <c:y val="1.1910120462599537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6.3810822297357531E-2"/>
          <c:y val="0.14339550775184337"/>
          <c:w val="0.91908901660441333"/>
          <c:h val="0.55321202119066371"/>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'!$H$6:$H$22</c:f>
              <c:numCache>
                <c:formatCode>#,##0</c:formatCode>
                <c:ptCount val="17"/>
                <c:pt idx="0">
                  <c:v>200</c:v>
                </c:pt>
                <c:pt idx="1">
                  <c:v>27</c:v>
                </c:pt>
                <c:pt idx="2">
                  <c:v>14</c:v>
                </c:pt>
                <c:pt idx="3">
                  <c:v>36</c:v>
                </c:pt>
                <c:pt idx="4">
                  <c:v>22</c:v>
                </c:pt>
                <c:pt idx="5">
                  <c:v>10</c:v>
                </c:pt>
                <c:pt idx="6">
                  <c:v>30</c:v>
                </c:pt>
                <c:pt idx="7">
                  <c:v>46</c:v>
                </c:pt>
                <c:pt idx="8">
                  <c:v>390</c:v>
                </c:pt>
                <c:pt idx="9">
                  <c:v>189</c:v>
                </c:pt>
                <c:pt idx="10">
                  <c:v>29</c:v>
                </c:pt>
                <c:pt idx="11">
                  <c:v>102</c:v>
                </c:pt>
                <c:pt idx="12">
                  <c:v>140</c:v>
                </c:pt>
                <c:pt idx="13">
                  <c:v>48</c:v>
                </c:pt>
                <c:pt idx="14">
                  <c:v>10</c:v>
                </c:pt>
                <c:pt idx="15">
                  <c:v>40</c:v>
                </c:pt>
                <c:pt idx="16">
                  <c:v>9</c:v>
                </c:pt>
              </c:numCache>
            </c:numRef>
          </c:val>
          <c:extLst>
            <c:ext xmlns:c16="http://schemas.microsoft.com/office/drawing/2014/chart" uri="{C3380CC4-5D6E-409C-BE32-E72D297353CC}">
              <c16:uniqueId val="{00000000-0EE0-44B7-93DB-6787D523D36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r>
              <a:rPr lang="es-ES" sz="1200" b="1"/>
              <a:t>Concursos de personas juridicas por cada 100.000 habitantes.</a:t>
            </a:r>
            <a:r>
              <a:rPr lang="es-ES" sz="1200" b="1" baseline="0"/>
              <a:t> </a:t>
            </a:r>
          </a:p>
          <a:p>
            <a:pPr>
              <a:defRPr sz="1200"/>
            </a:pPr>
            <a:r>
              <a:rPr lang="es-ES" sz="1200" b="1" baseline="0"/>
              <a:t>Segundo trimestr</a:t>
            </a:r>
            <a:r>
              <a:rPr lang="es-ES" sz="1200" b="1"/>
              <a:t>e 2025</a:t>
            </a:r>
          </a:p>
        </c:rich>
      </c:tx>
      <c:layout>
        <c:manualLayout>
          <c:xMode val="edge"/>
          <c:yMode val="edge"/>
          <c:x val="0.18121181503513312"/>
          <c:y val="2.2244373708605568E-2"/>
        </c:manualLayout>
      </c:layout>
      <c:overlay val="0"/>
      <c:spPr>
        <a:noFill/>
        <a:ln>
          <a:noFill/>
        </a:ln>
        <a:effectLst/>
      </c:spPr>
      <c:txPr>
        <a:bodyPr rot="0" spcFirstLastPara="1" vertOverflow="ellipsis" vert="horz" wrap="square" anchor="ctr" anchorCtr="1"/>
        <a:lstStyle/>
        <a:p>
          <a:pPr>
            <a:defRPr sz="12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4.6010669493406368E-2"/>
          <c:y val="0.27676560526397226"/>
          <c:w val="0.95336129318471219"/>
          <c:h val="0.50266571818709582"/>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jurid. '!$B$52:$B$68</c:f>
              <c:strCache>
                <c:ptCount val="17"/>
                <c:pt idx="0">
                  <c:v>ANDALUCÍA</c:v>
                </c:pt>
                <c:pt idx="1">
                  <c:v>ARAGÓN</c:v>
                </c:pt>
                <c:pt idx="2">
                  <c:v>ASTURIAS, PRINCIPADO</c:v>
                </c:pt>
                <c:pt idx="3">
                  <c:v>ILLES BALEARS</c:v>
                </c:pt>
                <c:pt idx="4">
                  <c:v>CANARIAS</c:v>
                </c:pt>
                <c:pt idx="5">
                  <c:v>CANTABRIA</c:v>
                </c:pt>
                <c:pt idx="6">
                  <c:v>CASTILLA - LEÓN</c:v>
                </c:pt>
                <c:pt idx="7">
                  <c:v>CASTILLA - LA MANCHA</c:v>
                </c:pt>
                <c:pt idx="8">
                  <c:v>CATALUÑA</c:v>
                </c:pt>
                <c:pt idx="9">
                  <c:v>C.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jurid. '!$H$52:$H$68</c:f>
              <c:numCache>
                <c:formatCode>#,##0.0</c:formatCode>
                <c:ptCount val="17"/>
                <c:pt idx="0">
                  <c:v>2.2724623242790103</c:v>
                </c:pt>
                <c:pt idx="1">
                  <c:v>1.997645737504911</c:v>
                </c:pt>
                <c:pt idx="2">
                  <c:v>1.3866891706509219</c:v>
                </c:pt>
                <c:pt idx="3">
                  <c:v>2.922628287144982</c:v>
                </c:pt>
                <c:pt idx="4">
                  <c:v>0.98268947816508645</c:v>
                </c:pt>
                <c:pt idx="5">
                  <c:v>1.6924740755283481</c:v>
                </c:pt>
                <c:pt idx="6">
                  <c:v>1.2543473588880125</c:v>
                </c:pt>
                <c:pt idx="7">
                  <c:v>2.1858619400094943</c:v>
                </c:pt>
                <c:pt idx="8">
                  <c:v>4.867558112091376</c:v>
                </c:pt>
                <c:pt idx="9">
                  <c:v>3.5531091114689288</c:v>
                </c:pt>
                <c:pt idx="10">
                  <c:v>2.7496465755996367</c:v>
                </c:pt>
                <c:pt idx="11">
                  <c:v>3.7696339722370156</c:v>
                </c:pt>
                <c:pt idx="12">
                  <c:v>1.9973555013162572</c:v>
                </c:pt>
                <c:pt idx="13">
                  <c:v>3.0602642538183171</c:v>
                </c:pt>
                <c:pt idx="14">
                  <c:v>1.474202198625159</c:v>
                </c:pt>
                <c:pt idx="15">
                  <c:v>1.7955868067463787</c:v>
                </c:pt>
                <c:pt idx="16">
                  <c:v>2.7762011697060927</c:v>
                </c:pt>
              </c:numCache>
            </c:numRef>
          </c:val>
          <c:extLst>
            <c:ext xmlns:c16="http://schemas.microsoft.com/office/drawing/2014/chart" uri="{C3380CC4-5D6E-409C-BE32-E72D297353CC}">
              <c16:uniqueId val="{00000000-A69A-4FC2-BD25-F1C5012618C3}"/>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ES" b="1"/>
              <a:t>Concursos de persona natural empresario presentados</a:t>
            </a:r>
            <a:r>
              <a:rPr lang="es-ES" b="1" baseline="0"/>
              <a:t> </a:t>
            </a:r>
          </a:p>
          <a:p>
            <a:pPr>
              <a:defRPr/>
            </a:pPr>
            <a:r>
              <a:rPr lang="es-ES" b="1" baseline="0"/>
              <a:t>Segundo </a:t>
            </a:r>
            <a:r>
              <a:rPr lang="es-ES" b="1"/>
              <a:t>trimestre de 2025</a:t>
            </a:r>
          </a:p>
        </c:rich>
      </c:tx>
      <c:layout>
        <c:manualLayout>
          <c:xMode val="edge"/>
          <c:yMode val="edge"/>
          <c:x val="0.15125191864870988"/>
          <c:y val="1.2012321579579712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ES"/>
        </a:p>
      </c:txPr>
    </c:title>
    <c:autoTitleDeleted val="0"/>
    <c:plotArea>
      <c:layout>
        <c:manualLayout>
          <c:layoutTarget val="inner"/>
          <c:xMode val="edge"/>
          <c:yMode val="edge"/>
          <c:x val="5.6034819971827847E-2"/>
          <c:y val="0.2055428011257629"/>
          <c:w val="0.92763887761452501"/>
          <c:h val="0.44411232500528747"/>
        </c:manualLayout>
      </c:layout>
      <c:barChart>
        <c:barDir val="col"/>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E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'Concursos TSJ pers. nat.empres'!$B$6:$B$22</c:f>
              <c:strCache>
                <c:ptCount val="17"/>
                <c:pt idx="0">
                  <c:v>ANDALUCÍA</c:v>
                </c:pt>
                <c:pt idx="1">
                  <c:v>ARAGÓN</c:v>
                </c:pt>
                <c:pt idx="2">
                  <c:v>ASTURIAS, PRINCIPADO</c:v>
                </c:pt>
                <c:pt idx="3">
                  <c:v>ILLES BALEARS</c:v>
                </c:pt>
                <c:pt idx="4">
                  <c:v>CANARIAS</c:v>
                </c:pt>
                <c:pt idx="5">
                  <c:v>CANTABRIA</c:v>
                </c:pt>
                <c:pt idx="6">
                  <c:v>CASTILLA Y LEÓN</c:v>
                </c:pt>
                <c:pt idx="7">
                  <c:v>CASTILLA - LA MANCHA</c:v>
                </c:pt>
                <c:pt idx="8">
                  <c:v>CATALUÑA</c:v>
                </c:pt>
                <c:pt idx="9">
                  <c:v>COMUNITAT VALENCIANA</c:v>
                </c:pt>
                <c:pt idx="10">
                  <c:v>EXTREMADURA</c:v>
                </c:pt>
                <c:pt idx="11">
                  <c:v>GALICIA</c:v>
                </c:pt>
                <c:pt idx="12">
                  <c:v>MADRID, COMUNIDAD</c:v>
                </c:pt>
                <c:pt idx="13">
                  <c:v>MURCIA, REGIÓN</c:v>
                </c:pt>
                <c:pt idx="14">
                  <c:v>NAVARRA, COM. FORAL</c:v>
                </c:pt>
                <c:pt idx="15">
                  <c:v>PAÍS VASCO</c:v>
                </c:pt>
                <c:pt idx="16">
                  <c:v>LA RIOJA</c:v>
                </c:pt>
              </c:strCache>
            </c:strRef>
          </c:cat>
          <c:val>
            <c:numRef>
              <c:f>'Concursos TSJ pers. nat.empres'!$H$6:$H$22</c:f>
              <c:numCache>
                <c:formatCode>#,##0</c:formatCode>
                <c:ptCount val="17"/>
                <c:pt idx="0">
                  <c:v>29</c:v>
                </c:pt>
                <c:pt idx="1">
                  <c:v>6</c:v>
                </c:pt>
                <c:pt idx="2">
                  <c:v>3</c:v>
                </c:pt>
                <c:pt idx="3">
                  <c:v>8</c:v>
                </c:pt>
                <c:pt idx="4">
                  <c:v>6</c:v>
                </c:pt>
                <c:pt idx="5">
                  <c:v>12</c:v>
                </c:pt>
                <c:pt idx="6">
                  <c:v>19</c:v>
                </c:pt>
                <c:pt idx="7">
                  <c:v>22</c:v>
                </c:pt>
                <c:pt idx="8">
                  <c:v>384</c:v>
                </c:pt>
                <c:pt idx="9">
                  <c:v>58</c:v>
                </c:pt>
                <c:pt idx="10">
                  <c:v>47</c:v>
                </c:pt>
                <c:pt idx="11">
                  <c:v>31</c:v>
                </c:pt>
                <c:pt idx="12">
                  <c:v>52</c:v>
                </c:pt>
                <c:pt idx="13">
                  <c:v>17</c:v>
                </c:pt>
                <c:pt idx="14">
                  <c:v>7</c:v>
                </c:pt>
                <c:pt idx="15">
                  <c:v>49</c:v>
                </c:pt>
                <c:pt idx="16">
                  <c:v>3</c:v>
                </c:pt>
              </c:numCache>
            </c:numRef>
          </c:val>
          <c:extLst>
            <c:ext xmlns:c16="http://schemas.microsoft.com/office/drawing/2014/chart" uri="{C3380CC4-5D6E-409C-BE32-E72D297353CC}">
              <c16:uniqueId val="{00000000-F487-4318-A523-155790CEC49F}"/>
            </c:ext>
          </c:extLst>
        </c:ser>
        <c:dLbls>
          <c:dLblPos val="outEnd"/>
          <c:showLegendKey val="0"/>
          <c:showVal val="1"/>
          <c:showCatName val="0"/>
          <c:showSerName val="0"/>
          <c:showPercent val="0"/>
          <c:showBubbleSize val="0"/>
        </c:dLbls>
        <c:gapWidth val="219"/>
        <c:overlap val="-27"/>
        <c:axId val="743087712"/>
        <c:axId val="743088040"/>
      </c:barChart>
      <c:catAx>
        <c:axId val="7430877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1" i="0" u="none" strike="noStrike" kern="1200" baseline="0">
                <a:solidFill>
                  <a:schemeClr val="tx1">
                    <a:lumMod val="65000"/>
                    <a:lumOff val="35000"/>
                  </a:schemeClr>
                </a:solidFill>
                <a:latin typeface="Verdana" panose="020B0604030504040204" pitchFamily="34" charset="0"/>
                <a:ea typeface="+mn-ea"/>
                <a:cs typeface="+mn-cs"/>
              </a:defRPr>
            </a:pPr>
            <a:endParaRPr lang="es-ES"/>
          </a:p>
        </c:txPr>
        <c:crossAx val="743088040"/>
        <c:crosses val="autoZero"/>
        <c:auto val="1"/>
        <c:lblAlgn val="ctr"/>
        <c:lblOffset val="100"/>
        <c:noMultiLvlLbl val="0"/>
      </c:catAx>
      <c:valAx>
        <c:axId val="743088040"/>
        <c:scaling>
          <c:orientation val="minMax"/>
          <c:max val="5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1" i="0" u="none" strike="noStrike" kern="1200" baseline="0">
                <a:solidFill>
                  <a:schemeClr val="tx1">
                    <a:lumMod val="65000"/>
                    <a:lumOff val="35000"/>
                  </a:schemeClr>
                </a:solidFill>
                <a:latin typeface="+mn-lt"/>
                <a:ea typeface="+mn-ea"/>
                <a:cs typeface="+mn-cs"/>
              </a:defRPr>
            </a:pPr>
            <a:endParaRPr lang="es-ES"/>
          </a:p>
        </c:txPr>
        <c:crossAx val="743087712"/>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E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7.xml"/></Relationships>
</file>

<file path=xl/drawings/_rels/drawing11.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8.xml"/></Relationships>
</file>

<file path=xl/drawings/_rels/drawing12.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9.xml"/></Relationships>
</file>

<file path=xl/drawings/_rels/drawing13.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1.xml"/><Relationship Id="rId1" Type="http://schemas.openxmlformats.org/officeDocument/2006/relationships/chart" Target="../charts/chart20.xml"/></Relationships>
</file>

<file path=xl/drawings/_rels/drawing1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3.xml"/><Relationship Id="rId1" Type="http://schemas.openxmlformats.org/officeDocument/2006/relationships/chart" Target="../charts/chart22.xml"/></Relationships>
</file>

<file path=xl/drawings/_rels/drawing1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25.xml"/><Relationship Id="rId1" Type="http://schemas.openxmlformats.org/officeDocument/2006/relationships/chart" Target="../charts/chart24.xml"/></Relationships>
</file>

<file path=xl/drawings/_rels/drawing16.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6.xml"/></Relationships>
</file>

<file path=xl/drawings/_rels/drawing17.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7.xml"/></Relationships>
</file>

<file path=xl/drawings/_rels/drawing1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28.xml"/></Relationships>
</file>

<file path=xl/drawings/_rels/drawing1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0.xml"/><Relationship Id="rId1" Type="http://schemas.openxmlformats.org/officeDocument/2006/relationships/chart" Target="../charts/chart29.xml"/></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hyperlink" Target="#Introducci&#243;n!A1"/><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20.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2.xml"/><Relationship Id="rId1" Type="http://schemas.openxmlformats.org/officeDocument/2006/relationships/chart" Target="../charts/chart31.xml"/></Relationships>
</file>

<file path=xl/drawings/_rels/drawing21.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4.xml"/><Relationship Id="rId1" Type="http://schemas.openxmlformats.org/officeDocument/2006/relationships/chart" Target="../charts/chart33.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hyperlink" Target="#Introducci&#243;n!A1"/></Relationships>
</file>

<file path=xl/drawings/_rels/drawing2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4.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2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38.xml"/><Relationship Id="rId1" Type="http://schemas.openxmlformats.org/officeDocument/2006/relationships/chart" Target="../charts/chart37.xml"/></Relationships>
</file>

<file path=xl/drawings/_rels/drawing2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0.xml"/><Relationship Id="rId1" Type="http://schemas.openxmlformats.org/officeDocument/2006/relationships/chart" Target="../charts/chart39.xml"/></Relationships>
</file>

<file path=xl/drawings/_rels/drawing2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2.xml"/><Relationship Id="rId1" Type="http://schemas.openxmlformats.org/officeDocument/2006/relationships/chart" Target="../charts/chart41.xml"/></Relationships>
</file>

<file path=xl/drawings/_rels/drawing28.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4.xml"/><Relationship Id="rId1" Type="http://schemas.openxmlformats.org/officeDocument/2006/relationships/chart" Target="../charts/chart43.xml"/></Relationships>
</file>

<file path=xl/drawings/_rels/drawing29.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46.xml"/><Relationship Id="rId1" Type="http://schemas.openxmlformats.org/officeDocument/2006/relationships/chart" Target="../charts/chart45.xml"/></Relationships>
</file>

<file path=xl/drawings/_rels/drawing3.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30.xml.rels><?xml version="1.0" encoding="UTF-8" standalone="yes"?>
<Relationships xmlns="http://schemas.openxmlformats.org/package/2006/relationships"><Relationship Id="rId1" Type="http://schemas.openxmlformats.org/officeDocument/2006/relationships/hyperlink" Target="#Introducci&#243;n!A1"/></Relationships>
</file>

<file path=xl/drawings/_rels/drawing4.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0.xml"/><Relationship Id="rId1" Type="http://schemas.openxmlformats.org/officeDocument/2006/relationships/chart" Target="../charts/chart9.xml"/></Relationships>
</file>

<file path=xl/drawings/_rels/drawing6.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3" Type="http://schemas.openxmlformats.org/officeDocument/2006/relationships/hyperlink" Target="#Introducci&#243;n!A1"/><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2" Type="http://schemas.openxmlformats.org/officeDocument/2006/relationships/hyperlink" Target="#Introducci&#243;n!A1"/><Relationship Id="rId1" Type="http://schemas.openxmlformats.org/officeDocument/2006/relationships/chart" Target="../charts/chart16.xml"/></Relationships>
</file>

<file path=xl/drawings/drawing1.xml><?xml version="1.0" encoding="utf-8"?>
<xdr:wsDr xmlns:xdr="http://schemas.openxmlformats.org/drawingml/2006/spreadsheetDrawing" xmlns:a="http://schemas.openxmlformats.org/drawingml/2006/main">
  <xdr:twoCellAnchor>
    <xdr:from>
      <xdr:col>1</xdr:col>
      <xdr:colOff>9525</xdr:colOff>
      <xdr:row>0</xdr:row>
      <xdr:rowOff>95250</xdr:rowOff>
    </xdr:from>
    <xdr:to>
      <xdr:col>16</xdr:col>
      <xdr:colOff>581025</xdr:colOff>
      <xdr:row>8</xdr:row>
      <xdr:rowOff>123825</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857250" y="95250"/>
          <a:ext cx="13668375" cy="14859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72000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DATOS SOBRE EL EFECTO DE LA CRISIS EN LOS ÓRGANOS JUDICIALES</a:t>
          </a:r>
        </a:p>
        <a:p>
          <a:pPr marL="720000" algn="ctr"/>
          <a:endParaRPr lang="es-ES" sz="1200" b="1" cap="all" baseline="0">
            <a:latin typeface="Verdana" panose="020B0604030504040204" pitchFamily="34" charset="0"/>
            <a:ea typeface="Verdana" panose="020B0604030504040204" pitchFamily="34" charset="0"/>
            <a:cs typeface="Verdana" panose="020B0604030504040204" pitchFamily="34" charset="0"/>
          </a:endParaRPr>
        </a:p>
        <a:p>
          <a:pPr marL="720000" algn="ctr"/>
          <a:r>
            <a:rPr lang="es-ES" sz="1200" b="1" cap="all" baseline="0">
              <a:latin typeface="Verdana" panose="020B0604030504040204" pitchFamily="34" charset="0"/>
              <a:ea typeface="Verdana" panose="020B0604030504040204" pitchFamily="34" charset="0"/>
              <a:cs typeface="Verdana" panose="020B0604030504040204" pitchFamily="34" charset="0"/>
            </a:rPr>
            <a:t>SeccION de estadística judicial</a:t>
          </a:r>
        </a:p>
      </xdr:txBody>
    </xdr:sp>
    <xdr:clientData/>
  </xdr:twoCellAnchor>
  <xdr:twoCellAnchor>
    <xdr:from>
      <xdr:col>1</xdr:col>
      <xdr:colOff>0</xdr:colOff>
      <xdr:row>9</xdr:row>
      <xdr:rowOff>104775</xdr:rowOff>
    </xdr:from>
    <xdr:to>
      <xdr:col>16</xdr:col>
      <xdr:colOff>609600</xdr:colOff>
      <xdr:row>11</xdr:row>
      <xdr:rowOff>76200</xdr:rowOff>
    </xdr:to>
    <xdr:sp macro="" textlink="">
      <xdr:nvSpPr>
        <xdr:cNvPr id="4" name="3 Rectángulo redondeado">
          <a:extLst>
            <a:ext uri="{FF2B5EF4-FFF2-40B4-BE49-F238E27FC236}">
              <a16:creationId xmlns:a16="http://schemas.microsoft.com/office/drawing/2014/main" id="{00000000-0008-0000-0000-000004000000}"/>
            </a:ext>
          </a:extLst>
        </xdr:cNvPr>
        <xdr:cNvSpPr/>
      </xdr:nvSpPr>
      <xdr:spPr>
        <a:xfrm>
          <a:off x="847725" y="1733550"/>
          <a:ext cx="1370647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baseline="0">
              <a:latin typeface="Verdana" panose="020B0604030504040204" pitchFamily="34" charset="0"/>
              <a:ea typeface="Verdana" panose="020B0604030504040204" pitchFamily="34" charset="0"/>
              <a:cs typeface="Verdana" panose="020B0604030504040204" pitchFamily="34" charset="0"/>
            </a:rPr>
            <a:t>Segundo </a:t>
          </a:r>
          <a:r>
            <a:rPr lang="es-ES" sz="1600" b="1">
              <a:latin typeface="Verdana" panose="020B0604030504040204" pitchFamily="34" charset="0"/>
              <a:ea typeface="Verdana" panose="020B0604030504040204" pitchFamily="34" charset="0"/>
              <a:cs typeface="Verdana" panose="020B0604030504040204" pitchFamily="34" charset="0"/>
            </a:rPr>
            <a:t>Trimestre de 2025</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95250</xdr:colOff>
      <xdr:row>1</xdr:row>
      <xdr:rowOff>19050</xdr:rowOff>
    </xdr:from>
    <xdr:to>
      <xdr:col>1</xdr:col>
      <xdr:colOff>997721</xdr:colOff>
      <xdr:row>8</xdr:row>
      <xdr:rowOff>1</xdr:rowOff>
    </xdr:to>
    <xdr:pic>
      <xdr:nvPicPr>
        <xdr:cNvPr id="5" name="4 Imagen">
          <a:extLst>
            <a:ext uri="{FF2B5EF4-FFF2-40B4-BE49-F238E27FC236}">
              <a16:creationId xmlns:a16="http://schemas.microsoft.com/office/drawing/2014/main" id="{00000000-0008-0000-0000-000005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942975" y="209550"/>
          <a:ext cx="910264" cy="1247776"/>
        </a:xfrm>
        <a:prstGeom prst="roundRect">
          <a:avLst>
            <a:gd name="adj" fmla="val 15919"/>
          </a:avLst>
        </a:prstGeom>
        <a:solidFill>
          <a:srgbClr val="FFFFFF">
            <a:shade val="85000"/>
          </a:srgbClr>
        </a:solidFill>
        <a:ln>
          <a:noFill/>
        </a:ln>
        <a:effectLst/>
      </xdr:spPr>
    </xdr:pic>
    <xdr:clientData/>
  </xdr:twoCellAnchor>
  <xdr:twoCellAnchor editAs="oneCell">
    <xdr:from>
      <xdr:col>18</xdr:col>
      <xdr:colOff>85725</xdr:colOff>
      <xdr:row>0</xdr:row>
      <xdr:rowOff>161925</xdr:rowOff>
    </xdr:from>
    <xdr:to>
      <xdr:col>19</xdr:col>
      <xdr:colOff>19050</xdr:colOff>
      <xdr:row>5</xdr:row>
      <xdr:rowOff>142875</xdr:rowOff>
    </xdr:to>
    <xdr:pic>
      <xdr:nvPicPr>
        <xdr:cNvPr id="6" name="5 Imagen">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725775" y="161925"/>
          <a:ext cx="781050" cy="885825"/>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9525</xdr:rowOff>
    </xdr:from>
    <xdr:ext cx="16497300" cy="419100"/>
    <xdr:sp macro="" textlink="">
      <xdr:nvSpPr>
        <xdr:cNvPr id="2" name="1 Rectángulo redondeado">
          <a:extLst>
            <a:ext uri="{FF2B5EF4-FFF2-40B4-BE49-F238E27FC236}">
              <a16:creationId xmlns:a16="http://schemas.microsoft.com/office/drawing/2014/main" id="{F79DBFF6-4F5B-48BD-A739-FBA7F2D7D43D}"/>
            </a:ext>
          </a:extLst>
        </xdr:cNvPr>
        <xdr:cNvSpPr/>
      </xdr:nvSpPr>
      <xdr:spPr>
        <a:xfrm>
          <a:off x="762000" y="171450"/>
          <a:ext cx="164973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47625</xdr:colOff>
      <xdr:row>2</xdr:row>
      <xdr:rowOff>9525</xdr:rowOff>
    </xdr:from>
    <xdr:ext cx="16478249" cy="333375"/>
    <xdr:sp macro="" textlink="">
      <xdr:nvSpPr>
        <xdr:cNvPr id="3" name="2 Rectángulo redondeado">
          <a:extLst>
            <a:ext uri="{FF2B5EF4-FFF2-40B4-BE49-F238E27FC236}">
              <a16:creationId xmlns:a16="http://schemas.microsoft.com/office/drawing/2014/main" id="{4952D317-E609-40AE-B3F2-7A5AAE7D8FC0}"/>
            </a:ext>
          </a:extLst>
        </xdr:cNvPr>
        <xdr:cNvSpPr/>
      </xdr:nvSpPr>
      <xdr:spPr>
        <a:xfrm>
          <a:off x="809625" y="333375"/>
          <a:ext cx="164782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Liquidación de concursos iniciados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38099</xdr:colOff>
      <xdr:row>24</xdr:row>
      <xdr:rowOff>66675</xdr:rowOff>
    </xdr:from>
    <xdr:ext cx="16672561" cy="333375"/>
    <xdr:sp macro="" textlink="">
      <xdr:nvSpPr>
        <xdr:cNvPr id="4" name="3 Rectángulo redondeado">
          <a:extLst>
            <a:ext uri="{FF2B5EF4-FFF2-40B4-BE49-F238E27FC236}">
              <a16:creationId xmlns:a16="http://schemas.microsoft.com/office/drawing/2014/main" id="{E93335EF-4BE0-4E1C-B41B-24394889AD42}"/>
            </a:ext>
          </a:extLst>
        </xdr:cNvPr>
        <xdr:cNvSpPr/>
      </xdr:nvSpPr>
      <xdr:spPr>
        <a:xfrm>
          <a:off x="632459" y="5956935"/>
          <a:ext cx="1667256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Liquidación de Concursos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1904</xdr:colOff>
      <xdr:row>3</xdr:row>
      <xdr:rowOff>201929</xdr:rowOff>
    </xdr:from>
    <xdr:to>
      <xdr:col>18</xdr:col>
      <xdr:colOff>716280</xdr:colOff>
      <xdr:row>21</xdr:row>
      <xdr:rowOff>167640</xdr:rowOff>
    </xdr:to>
    <xdr:graphicFrame macro="">
      <xdr:nvGraphicFramePr>
        <xdr:cNvPr id="5" name="Gráfico 4">
          <a:extLst>
            <a:ext uri="{FF2B5EF4-FFF2-40B4-BE49-F238E27FC236}">
              <a16:creationId xmlns:a16="http://schemas.microsoft.com/office/drawing/2014/main" id="{6BB3DD23-2127-4B0A-9627-D8058132D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447674</xdr:colOff>
      <xdr:row>1</xdr:row>
      <xdr:rowOff>0</xdr:rowOff>
    </xdr:from>
    <xdr:to>
      <xdr:col>20</xdr:col>
      <xdr:colOff>514349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EA6537F0-5103-4954-8A23-BF8EAFDD3541}"/>
            </a:ext>
          </a:extLst>
        </xdr:cNvPr>
        <xdr:cNvSpPr/>
      </xdr:nvSpPr>
      <xdr:spPr>
        <a:xfrm flipH="1">
          <a:off x="14925674" y="161925"/>
          <a:ext cx="828675"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0</xdr:col>
      <xdr:colOff>542926</xdr:colOff>
      <xdr:row>1</xdr:row>
      <xdr:rowOff>28575</xdr:rowOff>
    </xdr:from>
    <xdr:ext cx="16716374" cy="419100"/>
    <xdr:sp macro="" textlink="">
      <xdr:nvSpPr>
        <xdr:cNvPr id="2" name="1 Rectángulo redondeado">
          <a:extLst>
            <a:ext uri="{FF2B5EF4-FFF2-40B4-BE49-F238E27FC236}">
              <a16:creationId xmlns:a16="http://schemas.microsoft.com/office/drawing/2014/main" id="{AA2E3926-B4A9-40A1-AAEE-62C493319793}"/>
            </a:ext>
          </a:extLst>
        </xdr:cNvPr>
        <xdr:cNvSpPr/>
      </xdr:nvSpPr>
      <xdr:spPr>
        <a:xfrm>
          <a:off x="542926" y="190500"/>
          <a:ext cx="1671637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0</xdr:colOff>
      <xdr:row>1</xdr:row>
      <xdr:rowOff>495300</xdr:rowOff>
    </xdr:from>
    <xdr:ext cx="16668750" cy="333375"/>
    <xdr:sp macro="" textlink="">
      <xdr:nvSpPr>
        <xdr:cNvPr id="3" name="2 Rectángulo redondeado">
          <a:extLst>
            <a:ext uri="{FF2B5EF4-FFF2-40B4-BE49-F238E27FC236}">
              <a16:creationId xmlns:a16="http://schemas.microsoft.com/office/drawing/2014/main" id="{CF44EEE1-2F2C-45E5-BB71-4448F8F21E0B}"/>
            </a:ext>
          </a:extLst>
        </xdr:cNvPr>
        <xdr:cNvSpPr/>
      </xdr:nvSpPr>
      <xdr:spPr>
        <a:xfrm>
          <a:off x="762000" y="323850"/>
          <a:ext cx="16668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Expedientes del art. 169 TRLC (E.R.E's)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0</xdr:col>
      <xdr:colOff>561976</xdr:colOff>
      <xdr:row>24</xdr:row>
      <xdr:rowOff>152400</xdr:rowOff>
    </xdr:from>
    <xdr:ext cx="16636364" cy="333375"/>
    <xdr:sp macro="" textlink="">
      <xdr:nvSpPr>
        <xdr:cNvPr id="4" name="3 Rectángulo redondeado">
          <a:extLst>
            <a:ext uri="{FF2B5EF4-FFF2-40B4-BE49-F238E27FC236}">
              <a16:creationId xmlns:a16="http://schemas.microsoft.com/office/drawing/2014/main" id="{2D4ADA9C-17CE-4080-8A8A-008F4BB75397}"/>
            </a:ext>
          </a:extLst>
        </xdr:cNvPr>
        <xdr:cNvSpPr/>
      </xdr:nvSpPr>
      <xdr:spPr>
        <a:xfrm>
          <a:off x="561976" y="4038600"/>
          <a:ext cx="16636364"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Expedientes del art. 169 TRLC (E.R.E´s)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817244</xdr:colOff>
      <xdr:row>4</xdr:row>
      <xdr:rowOff>17145</xdr:rowOff>
    </xdr:from>
    <xdr:to>
      <xdr:col>18</xdr:col>
      <xdr:colOff>800100</xdr:colOff>
      <xdr:row>21</xdr:row>
      <xdr:rowOff>121920</xdr:rowOff>
    </xdr:to>
    <xdr:graphicFrame macro="">
      <xdr:nvGraphicFramePr>
        <xdr:cNvPr id="5" name="Gráfico 4">
          <a:extLst>
            <a:ext uri="{FF2B5EF4-FFF2-40B4-BE49-F238E27FC236}">
              <a16:creationId xmlns:a16="http://schemas.microsoft.com/office/drawing/2014/main" id="{ADBB1094-BF4C-4C0C-B2C3-1F8301F126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561974</xdr:colOff>
      <xdr:row>1</xdr:row>
      <xdr:rowOff>0</xdr:rowOff>
    </xdr:from>
    <xdr:to>
      <xdr:col>20</xdr:col>
      <xdr:colOff>647699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5EE6BDC9-8B8A-4965-BFEA-CF268357CEF4}"/>
            </a:ext>
          </a:extLst>
        </xdr:cNvPr>
        <xdr:cNvSpPr/>
      </xdr:nvSpPr>
      <xdr:spPr>
        <a:xfrm flipH="1">
          <a:off x="15039974" y="161925"/>
          <a:ext cx="847725"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2.xml><?xml version="1.0" encoding="utf-8"?>
<xdr:wsDr xmlns:xdr="http://schemas.openxmlformats.org/drawingml/2006/spreadsheetDrawing" xmlns:a="http://schemas.openxmlformats.org/drawingml/2006/main">
  <xdr:oneCellAnchor>
    <xdr:from>
      <xdr:col>0</xdr:col>
      <xdr:colOff>480060</xdr:colOff>
      <xdr:row>1</xdr:row>
      <xdr:rowOff>20955</xdr:rowOff>
    </xdr:from>
    <xdr:ext cx="17259300" cy="516255"/>
    <xdr:sp macro="" textlink="">
      <xdr:nvSpPr>
        <xdr:cNvPr id="2" name="5 Rectángulo redondeado">
          <a:extLst>
            <a:ext uri="{FF2B5EF4-FFF2-40B4-BE49-F238E27FC236}">
              <a16:creationId xmlns:a16="http://schemas.microsoft.com/office/drawing/2014/main" id="{3F475FAD-79AA-4899-AFA8-D4A9F2F3854C}"/>
            </a:ext>
          </a:extLst>
        </xdr:cNvPr>
        <xdr:cNvSpPr/>
      </xdr:nvSpPr>
      <xdr:spPr>
        <a:xfrm>
          <a:off x="480060" y="180975"/>
          <a:ext cx="17259300" cy="516255"/>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200025</xdr:colOff>
      <xdr:row>2</xdr:row>
      <xdr:rowOff>59055</xdr:rowOff>
    </xdr:from>
    <xdr:ext cx="16914495" cy="342900"/>
    <xdr:sp macro="" textlink="">
      <xdr:nvSpPr>
        <xdr:cNvPr id="3" name="6 Rectángulo redondeado">
          <a:extLst>
            <a:ext uri="{FF2B5EF4-FFF2-40B4-BE49-F238E27FC236}">
              <a16:creationId xmlns:a16="http://schemas.microsoft.com/office/drawing/2014/main" id="{4AC14690-ED5C-446F-A972-4BDB6309ED0D}"/>
            </a:ext>
          </a:extLst>
        </xdr:cNvPr>
        <xdr:cNvSpPr/>
      </xdr:nvSpPr>
      <xdr:spPr>
        <a:xfrm>
          <a:off x="794385" y="729615"/>
          <a:ext cx="16914495" cy="34290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 por TSJ</a:t>
          </a: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9524</xdr:colOff>
      <xdr:row>24</xdr:row>
      <xdr:rowOff>152400</xdr:rowOff>
    </xdr:from>
    <xdr:ext cx="17089756" cy="333375"/>
    <xdr:sp macro="" textlink="">
      <xdr:nvSpPr>
        <xdr:cNvPr id="4" name="7 Rectángulo redondeado">
          <a:extLst>
            <a:ext uri="{FF2B5EF4-FFF2-40B4-BE49-F238E27FC236}">
              <a16:creationId xmlns:a16="http://schemas.microsoft.com/office/drawing/2014/main" id="{7EBCECD2-B35E-4A8B-88AA-7E12863629F6}"/>
            </a:ext>
          </a:extLst>
        </xdr:cNvPr>
        <xdr:cNvSpPr/>
      </xdr:nvSpPr>
      <xdr:spPr>
        <a:xfrm>
          <a:off x="603884" y="5996940"/>
          <a:ext cx="1708975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a:t>
          </a:r>
          <a:r>
            <a:rPr lang="es-ES" sz="1600" b="1" baseline="0">
              <a:latin typeface="Verdana" panose="020B0604030504040204" pitchFamily="34" charset="0"/>
              <a:ea typeface="Verdana" panose="020B0604030504040204" pitchFamily="34" charset="0"/>
              <a:cs typeface="Verdana" panose="020B0604030504040204" pitchFamily="34" charset="0"/>
            </a:rPr>
            <a:t> sin masa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3810</xdr:colOff>
      <xdr:row>4</xdr:row>
      <xdr:rowOff>32385</xdr:rowOff>
    </xdr:from>
    <xdr:to>
      <xdr:col>19</xdr:col>
      <xdr:colOff>388620</xdr:colOff>
      <xdr:row>21</xdr:row>
      <xdr:rowOff>207645</xdr:rowOff>
    </xdr:to>
    <xdr:graphicFrame macro="">
      <xdr:nvGraphicFramePr>
        <xdr:cNvPr id="5" name="Gráfico 4">
          <a:extLst>
            <a:ext uri="{FF2B5EF4-FFF2-40B4-BE49-F238E27FC236}">
              <a16:creationId xmlns:a16="http://schemas.microsoft.com/office/drawing/2014/main" id="{4AEC4EF9-9539-4C07-8D64-E143E2F24E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9526</xdr:colOff>
      <xdr:row>1</xdr:row>
      <xdr:rowOff>285749</xdr:rowOff>
    </xdr:to>
    <xdr:sp macro="" textlink="">
      <xdr:nvSpPr>
        <xdr:cNvPr id="6" name="8 Pentágono">
          <a:hlinkClick xmlns:r="http://schemas.openxmlformats.org/officeDocument/2006/relationships" r:id="rId2"/>
          <a:extLst>
            <a:ext uri="{FF2B5EF4-FFF2-40B4-BE49-F238E27FC236}">
              <a16:creationId xmlns:a16="http://schemas.microsoft.com/office/drawing/2014/main" id="{32498A10-3D05-48AA-9F7B-6304C2C4ACD2}"/>
            </a:ext>
          </a:extLst>
        </xdr:cNvPr>
        <xdr:cNvSpPr/>
      </xdr:nvSpPr>
      <xdr:spPr>
        <a:xfrm flipH="1">
          <a:off x="15240000" y="161925"/>
          <a:ext cx="77152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3.xml><?xml version="1.0" encoding="utf-8"?>
<xdr:wsDr xmlns:xdr="http://schemas.openxmlformats.org/drawingml/2006/spreadsheetDrawing" xmlns:a="http://schemas.openxmlformats.org/drawingml/2006/main">
  <xdr:oneCellAnchor>
    <xdr:from>
      <xdr:col>0</xdr:col>
      <xdr:colOff>561975</xdr:colOff>
      <xdr:row>0</xdr:row>
      <xdr:rowOff>152400</xdr:rowOff>
    </xdr:from>
    <xdr:ext cx="16750665" cy="419100"/>
    <xdr:sp macro="" textlink="">
      <xdr:nvSpPr>
        <xdr:cNvPr id="2" name="1 Rectángulo redondeado">
          <a:extLst>
            <a:ext uri="{FF2B5EF4-FFF2-40B4-BE49-F238E27FC236}">
              <a16:creationId xmlns:a16="http://schemas.microsoft.com/office/drawing/2014/main" id="{72E95ADE-42B0-44EC-9506-8E9C897045F8}"/>
            </a:ext>
          </a:extLst>
        </xdr:cNvPr>
        <xdr:cNvSpPr/>
      </xdr:nvSpPr>
      <xdr:spPr>
        <a:xfrm>
          <a:off x="561975" y="152400"/>
          <a:ext cx="1675066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19048</xdr:colOff>
      <xdr:row>2</xdr:row>
      <xdr:rowOff>19050</xdr:rowOff>
    </xdr:from>
    <xdr:ext cx="16661131" cy="333375"/>
    <xdr:sp macro="" textlink="">
      <xdr:nvSpPr>
        <xdr:cNvPr id="3" name="2 Rectángulo redondeado">
          <a:extLst>
            <a:ext uri="{FF2B5EF4-FFF2-40B4-BE49-F238E27FC236}">
              <a16:creationId xmlns:a16="http://schemas.microsoft.com/office/drawing/2014/main" id="{2065357B-A81B-4C6D-AF01-CDC516ADDECE}"/>
            </a:ext>
          </a:extLst>
        </xdr:cNvPr>
        <xdr:cNvSpPr/>
      </xdr:nvSpPr>
      <xdr:spPr>
        <a:xfrm>
          <a:off x="613408" y="735330"/>
          <a:ext cx="1666113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a:t>
          </a:r>
          <a:r>
            <a:rPr lang="es-ES" sz="1600" b="1" baseline="0">
              <a:latin typeface="Verdana" panose="020B0604030504040204" pitchFamily="34" charset="0"/>
              <a:ea typeface="Verdana" panose="020B0604030504040204" pitchFamily="34" charset="0"/>
              <a:cs typeface="Verdana" panose="020B0604030504040204" pitchFamily="34" charset="0"/>
            </a:rPr>
            <a:t>cedimientos Especiales de </a:t>
          </a:r>
          <a:r>
            <a:rPr lang="es-ES" sz="1600" b="1">
              <a:latin typeface="Verdana" panose="020B0604030504040204" pitchFamily="34" charset="0"/>
              <a:ea typeface="Verdana" panose="020B0604030504040204" pitchFamily="34" charset="0"/>
              <a:cs typeface="Verdana" panose="020B0604030504040204" pitchFamily="34" charset="0"/>
            </a:rPr>
            <a:t> Microempresas presentados por TSJ.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809625</xdr:colOff>
      <xdr:row>4</xdr:row>
      <xdr:rowOff>3810</xdr:rowOff>
    </xdr:from>
    <xdr:to>
      <xdr:col>19</xdr:col>
      <xdr:colOff>152400</xdr:colOff>
      <xdr:row>22</xdr:row>
      <xdr:rowOff>22859</xdr:rowOff>
    </xdr:to>
    <xdr:graphicFrame macro="">
      <xdr:nvGraphicFramePr>
        <xdr:cNvPr id="4" name="Gráfico 3">
          <a:extLst>
            <a:ext uri="{FF2B5EF4-FFF2-40B4-BE49-F238E27FC236}">
              <a16:creationId xmlns:a16="http://schemas.microsoft.com/office/drawing/2014/main" id="{16DD5201-42C5-4657-BD30-1AF40F87F7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581024</xdr:colOff>
      <xdr:row>24</xdr:row>
      <xdr:rowOff>142875</xdr:rowOff>
    </xdr:from>
    <xdr:ext cx="16474441" cy="333375"/>
    <xdr:sp macro="" textlink="">
      <xdr:nvSpPr>
        <xdr:cNvPr id="5" name="3 Rectángulo redondeado">
          <a:extLst>
            <a:ext uri="{FF2B5EF4-FFF2-40B4-BE49-F238E27FC236}">
              <a16:creationId xmlns:a16="http://schemas.microsoft.com/office/drawing/2014/main" id="{E77D1DB7-24EC-41BC-AE05-34AA4F2532AD}"/>
            </a:ext>
          </a:extLst>
        </xdr:cNvPr>
        <xdr:cNvSpPr/>
      </xdr:nvSpPr>
      <xdr:spPr>
        <a:xfrm>
          <a:off x="581024" y="4029075"/>
          <a:ext cx="16474441"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a:t>
          </a:r>
          <a:r>
            <a:rPr lang="es-ES" sz="1600" b="1" baseline="0">
              <a:latin typeface="Verdana" panose="020B0604030504040204" pitchFamily="34" charset="0"/>
              <a:ea typeface="Verdana" panose="020B0604030504040204" pitchFamily="34" charset="0"/>
              <a:cs typeface="Verdana" panose="020B0604030504040204" pitchFamily="34" charset="0"/>
            </a:rPr>
            <a:t>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777240</xdr:colOff>
      <xdr:row>50</xdr:row>
      <xdr:rowOff>30478</xdr:rowOff>
    </xdr:from>
    <xdr:to>
      <xdr:col>19</xdr:col>
      <xdr:colOff>30480</xdr:colOff>
      <xdr:row>67</xdr:row>
      <xdr:rowOff>123824</xdr:rowOff>
    </xdr:to>
    <xdr:graphicFrame macro="">
      <xdr:nvGraphicFramePr>
        <xdr:cNvPr id="6" name="Gráfico 5">
          <a:extLst>
            <a:ext uri="{FF2B5EF4-FFF2-40B4-BE49-F238E27FC236}">
              <a16:creationId xmlns:a16="http://schemas.microsoft.com/office/drawing/2014/main" id="{69605416-4B30-4089-BE1A-8FD9D103122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114298</xdr:colOff>
      <xdr:row>47</xdr:row>
      <xdr:rowOff>19050</xdr:rowOff>
    </xdr:from>
    <xdr:to>
      <xdr:col>19</xdr:col>
      <xdr:colOff>121920</xdr:colOff>
      <xdr:row>49</xdr:row>
      <xdr:rowOff>28575</xdr:rowOff>
    </xdr:to>
    <xdr:sp macro="" textlink="">
      <xdr:nvSpPr>
        <xdr:cNvPr id="7" name="2 Rectángulo redondeado">
          <a:extLst>
            <a:ext uri="{FF2B5EF4-FFF2-40B4-BE49-F238E27FC236}">
              <a16:creationId xmlns:a16="http://schemas.microsoft.com/office/drawing/2014/main" id="{DE754ABA-C72D-426F-953E-EB901D43389B}"/>
            </a:ext>
          </a:extLst>
        </xdr:cNvPr>
        <xdr:cNvSpPr/>
      </xdr:nvSpPr>
      <xdr:spPr>
        <a:xfrm>
          <a:off x="708658" y="11250930"/>
          <a:ext cx="16565882"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jurídicas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23</xdr:col>
      <xdr:colOff>819149</xdr:colOff>
      <xdr:row>1</xdr:row>
      <xdr:rowOff>381000</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60EED8DB-4927-4F57-984C-894505B61066}"/>
            </a:ext>
          </a:extLst>
        </xdr:cNvPr>
        <xdr:cNvSpPr/>
      </xdr:nvSpPr>
      <xdr:spPr>
        <a:xfrm flipH="1">
          <a:off x="17526000" y="161925"/>
          <a:ext cx="761999" cy="161925"/>
        </a:xfrm>
        <a:prstGeom prst="homePlate">
          <a:avLst>
            <a:gd name="adj" fmla="val 54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4.xml><?xml version="1.0" encoding="utf-8"?>
<xdr:wsDr xmlns:xdr="http://schemas.openxmlformats.org/drawingml/2006/spreadsheetDrawing" xmlns:a="http://schemas.openxmlformats.org/drawingml/2006/main">
  <xdr:oneCellAnchor>
    <xdr:from>
      <xdr:col>0</xdr:col>
      <xdr:colOff>28576</xdr:colOff>
      <xdr:row>0</xdr:row>
      <xdr:rowOff>180975</xdr:rowOff>
    </xdr:from>
    <xdr:ext cx="16864964" cy="419100"/>
    <xdr:sp macro="" textlink="">
      <xdr:nvSpPr>
        <xdr:cNvPr id="2" name="1 Rectángulo redondeado">
          <a:extLst>
            <a:ext uri="{FF2B5EF4-FFF2-40B4-BE49-F238E27FC236}">
              <a16:creationId xmlns:a16="http://schemas.microsoft.com/office/drawing/2014/main" id="{69E1B7DB-1289-41BE-B2AB-A3A098748566}"/>
            </a:ext>
          </a:extLst>
        </xdr:cNvPr>
        <xdr:cNvSpPr/>
      </xdr:nvSpPr>
      <xdr:spPr>
        <a:xfrm>
          <a:off x="28576" y="180975"/>
          <a:ext cx="16864964"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0</xdr:colOff>
      <xdr:row>2</xdr:row>
      <xdr:rowOff>0</xdr:rowOff>
    </xdr:from>
    <xdr:ext cx="16322039" cy="333375"/>
    <xdr:sp macro="" textlink="">
      <xdr:nvSpPr>
        <xdr:cNvPr id="3" name="2 Rectángulo redondeado">
          <a:extLst>
            <a:ext uri="{FF2B5EF4-FFF2-40B4-BE49-F238E27FC236}">
              <a16:creationId xmlns:a16="http://schemas.microsoft.com/office/drawing/2014/main" id="{A9AABF47-848A-4E49-850D-C6AD81173AD7}"/>
            </a:ext>
          </a:extLst>
        </xdr:cNvPr>
        <xdr:cNvSpPr/>
      </xdr:nvSpPr>
      <xdr:spPr>
        <a:xfrm>
          <a:off x="594360" y="716280"/>
          <a:ext cx="1632203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presentados por TSJ. Persona natural</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9524</xdr:colOff>
      <xdr:row>4</xdr:row>
      <xdr:rowOff>19049</xdr:rowOff>
    </xdr:from>
    <xdr:to>
      <xdr:col>21</xdr:col>
      <xdr:colOff>809625</xdr:colOff>
      <xdr:row>21</xdr:row>
      <xdr:rowOff>161925</xdr:rowOff>
    </xdr:to>
    <xdr:graphicFrame macro="">
      <xdr:nvGraphicFramePr>
        <xdr:cNvPr id="4" name="Gráfico 3">
          <a:extLst>
            <a:ext uri="{FF2B5EF4-FFF2-40B4-BE49-F238E27FC236}">
              <a16:creationId xmlns:a16="http://schemas.microsoft.com/office/drawing/2014/main" id="{39CCA3CF-1129-41A5-A838-4F597A6C18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xdr:col>
      <xdr:colOff>85726</xdr:colOff>
      <xdr:row>24</xdr:row>
      <xdr:rowOff>209550</xdr:rowOff>
    </xdr:from>
    <xdr:ext cx="15857220" cy="333375"/>
    <xdr:sp macro="" textlink="">
      <xdr:nvSpPr>
        <xdr:cNvPr id="5" name="3 Rectángulo redondeado">
          <a:extLst>
            <a:ext uri="{FF2B5EF4-FFF2-40B4-BE49-F238E27FC236}">
              <a16:creationId xmlns:a16="http://schemas.microsoft.com/office/drawing/2014/main" id="{844DF6D9-7E25-4651-BA9B-06C16A31894E}"/>
            </a:ext>
          </a:extLst>
        </xdr:cNvPr>
        <xdr:cNvSpPr/>
      </xdr:nvSpPr>
      <xdr:spPr>
        <a:xfrm>
          <a:off x="666751" y="6086475"/>
          <a:ext cx="1585722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 presentados de personas naturales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838200</xdr:colOff>
      <xdr:row>50</xdr:row>
      <xdr:rowOff>38101</xdr:rowOff>
    </xdr:from>
    <xdr:to>
      <xdr:col>21</xdr:col>
      <xdr:colOff>762000</xdr:colOff>
      <xdr:row>68</xdr:row>
      <xdr:rowOff>9525</xdr:rowOff>
    </xdr:to>
    <xdr:graphicFrame macro="">
      <xdr:nvGraphicFramePr>
        <xdr:cNvPr id="6" name="Gráfico 5">
          <a:extLst>
            <a:ext uri="{FF2B5EF4-FFF2-40B4-BE49-F238E27FC236}">
              <a16:creationId xmlns:a16="http://schemas.microsoft.com/office/drawing/2014/main" id="{1147C0F4-3B41-4904-8DF7-3F92D9E51C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66674</xdr:colOff>
      <xdr:row>46</xdr:row>
      <xdr:rowOff>152400</xdr:rowOff>
    </xdr:from>
    <xdr:to>
      <xdr:col>22</xdr:col>
      <xdr:colOff>9525</xdr:colOff>
      <xdr:row>49</xdr:row>
      <xdr:rowOff>0</xdr:rowOff>
    </xdr:to>
    <xdr:sp macro="" textlink="">
      <xdr:nvSpPr>
        <xdr:cNvPr id="7" name="2 Rectángulo redondeado">
          <a:extLst>
            <a:ext uri="{FF2B5EF4-FFF2-40B4-BE49-F238E27FC236}">
              <a16:creationId xmlns:a16="http://schemas.microsoft.com/office/drawing/2014/main" id="{97CD5EA0-9E5B-483C-B734-C17359B5F9D0}"/>
            </a:ext>
          </a:extLst>
        </xdr:cNvPr>
        <xdr:cNvSpPr/>
      </xdr:nvSpPr>
      <xdr:spPr>
        <a:xfrm>
          <a:off x="647699" y="11087100"/>
          <a:ext cx="157353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de personas físicas empresarios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752474</xdr:colOff>
      <xdr:row>1</xdr:row>
      <xdr:rowOff>0</xdr:rowOff>
    </xdr:from>
    <xdr:to>
      <xdr:col>22</xdr:col>
      <xdr:colOff>809623</xdr:colOff>
      <xdr:row>1</xdr:row>
      <xdr:rowOff>295275</xdr:rowOff>
    </xdr:to>
    <xdr:sp macro="" textlink="">
      <xdr:nvSpPr>
        <xdr:cNvPr id="8" name="4 Pentágono">
          <a:hlinkClick xmlns:r="http://schemas.openxmlformats.org/officeDocument/2006/relationships" r:id="rId3"/>
          <a:extLst>
            <a:ext uri="{FF2B5EF4-FFF2-40B4-BE49-F238E27FC236}">
              <a16:creationId xmlns:a16="http://schemas.microsoft.com/office/drawing/2014/main" id="{FF4221BA-8087-4D26-B2A9-6B6FAB89867A}"/>
            </a:ext>
          </a:extLst>
        </xdr:cNvPr>
        <xdr:cNvSpPr/>
      </xdr:nvSpPr>
      <xdr:spPr>
        <a:xfrm flipH="1">
          <a:off x="16306799" y="190500"/>
          <a:ext cx="876299" cy="295275"/>
        </a:xfrm>
        <a:prstGeom prst="homePlate">
          <a:avLst>
            <a:gd name="adj" fmla="val 107434"/>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5.xml><?xml version="1.0" encoding="utf-8"?>
<xdr:wsDr xmlns:xdr="http://schemas.openxmlformats.org/drawingml/2006/spreadsheetDrawing" xmlns:a="http://schemas.openxmlformats.org/drawingml/2006/main">
  <xdr:oneCellAnchor>
    <xdr:from>
      <xdr:col>1</xdr:col>
      <xdr:colOff>9524</xdr:colOff>
      <xdr:row>1</xdr:row>
      <xdr:rowOff>0</xdr:rowOff>
    </xdr:from>
    <xdr:ext cx="16937356" cy="419100"/>
    <xdr:sp macro="" textlink="">
      <xdr:nvSpPr>
        <xdr:cNvPr id="2" name="1 Rectángulo redondeado">
          <a:extLst>
            <a:ext uri="{FF2B5EF4-FFF2-40B4-BE49-F238E27FC236}">
              <a16:creationId xmlns:a16="http://schemas.microsoft.com/office/drawing/2014/main" id="{900EA9BA-F3F0-4523-956F-8E3E04F387C6}"/>
            </a:ext>
          </a:extLst>
        </xdr:cNvPr>
        <xdr:cNvSpPr/>
      </xdr:nvSpPr>
      <xdr:spPr>
        <a:xfrm>
          <a:off x="603884" y="205740"/>
          <a:ext cx="1693735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1</xdr:row>
      <xdr:rowOff>504825</xdr:rowOff>
    </xdr:from>
    <xdr:ext cx="16925925" cy="333375"/>
    <xdr:sp macro="" textlink="">
      <xdr:nvSpPr>
        <xdr:cNvPr id="3" name="2 Rectángulo redondeado">
          <a:extLst>
            <a:ext uri="{FF2B5EF4-FFF2-40B4-BE49-F238E27FC236}">
              <a16:creationId xmlns:a16="http://schemas.microsoft.com/office/drawing/2014/main" id="{4A4D456A-3A96-432E-A188-0A1A7F32D167}"/>
            </a:ext>
          </a:extLst>
        </xdr:cNvPr>
        <xdr:cNvSpPr/>
      </xdr:nvSpPr>
      <xdr:spPr>
        <a:xfrm>
          <a:off x="622935" y="710565"/>
          <a:ext cx="169259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Procedimientos Especiales de Microempresas presentados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51435</xdr:colOff>
      <xdr:row>24</xdr:row>
      <xdr:rowOff>142875</xdr:rowOff>
    </xdr:from>
    <xdr:ext cx="16903065" cy="333375"/>
    <xdr:sp macro="" textlink="">
      <xdr:nvSpPr>
        <xdr:cNvPr id="4" name="3 Rectángulo redondeado">
          <a:extLst>
            <a:ext uri="{FF2B5EF4-FFF2-40B4-BE49-F238E27FC236}">
              <a16:creationId xmlns:a16="http://schemas.microsoft.com/office/drawing/2014/main" id="{B767D7F0-8433-484A-A31C-E1BEEFEFFCA9}"/>
            </a:ext>
          </a:extLst>
        </xdr:cNvPr>
        <xdr:cNvSpPr/>
      </xdr:nvSpPr>
      <xdr:spPr>
        <a:xfrm>
          <a:off x="645795" y="6147435"/>
          <a:ext cx="1690306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presentados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0</xdr:colOff>
      <xdr:row>4</xdr:row>
      <xdr:rowOff>28574</xdr:rowOff>
    </xdr:from>
    <xdr:to>
      <xdr:col>18</xdr:col>
      <xdr:colOff>792480</xdr:colOff>
      <xdr:row>22</xdr:row>
      <xdr:rowOff>180975</xdr:rowOff>
    </xdr:to>
    <xdr:graphicFrame macro="">
      <xdr:nvGraphicFramePr>
        <xdr:cNvPr id="5" name="Gráfico 4">
          <a:extLst>
            <a:ext uri="{FF2B5EF4-FFF2-40B4-BE49-F238E27FC236}">
              <a16:creationId xmlns:a16="http://schemas.microsoft.com/office/drawing/2014/main" id="{1D5C40CF-4BCF-4479-97AA-8F9E119FE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47623</xdr:colOff>
      <xdr:row>47</xdr:row>
      <xdr:rowOff>19050</xdr:rowOff>
    </xdr:from>
    <xdr:to>
      <xdr:col>19</xdr:col>
      <xdr:colOff>114300</xdr:colOff>
      <xdr:row>49</xdr:row>
      <xdr:rowOff>28575</xdr:rowOff>
    </xdr:to>
    <xdr:sp macro="" textlink="">
      <xdr:nvSpPr>
        <xdr:cNvPr id="6" name="2 Rectángulo redondeado">
          <a:extLst>
            <a:ext uri="{FF2B5EF4-FFF2-40B4-BE49-F238E27FC236}">
              <a16:creationId xmlns:a16="http://schemas.microsoft.com/office/drawing/2014/main" id="{E5C793E5-3D3C-4C44-8281-1A5195436CC9}"/>
            </a:ext>
          </a:extLst>
        </xdr:cNvPr>
        <xdr:cNvSpPr/>
      </xdr:nvSpPr>
      <xdr:spPr>
        <a:xfrm>
          <a:off x="641983" y="11304270"/>
          <a:ext cx="16975457"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especiales de microempresas presentados en los juzgados de lo mercantil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822960</xdr:colOff>
      <xdr:row>50</xdr:row>
      <xdr:rowOff>9525</xdr:rowOff>
    </xdr:from>
    <xdr:to>
      <xdr:col>19</xdr:col>
      <xdr:colOff>66675</xdr:colOff>
      <xdr:row>67</xdr:row>
      <xdr:rowOff>123825</xdr:rowOff>
    </xdr:to>
    <xdr:graphicFrame macro="">
      <xdr:nvGraphicFramePr>
        <xdr:cNvPr id="7" name="Gráfico 6">
          <a:extLst>
            <a:ext uri="{FF2B5EF4-FFF2-40B4-BE49-F238E27FC236}">
              <a16:creationId xmlns:a16="http://schemas.microsoft.com/office/drawing/2014/main" id="{C168F5D9-C946-4F40-93A9-7EA4F5ECFFA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19</xdr:col>
      <xdr:colOff>152400</xdr:colOff>
      <xdr:row>1</xdr:row>
      <xdr:rowOff>0</xdr:rowOff>
    </xdr:from>
    <xdr:to>
      <xdr:col>20</xdr:col>
      <xdr:colOff>160020</xdr:colOff>
      <xdr:row>1</xdr:row>
      <xdr:rowOff>323850</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F0C1240A-7085-48CA-9573-2FBDBE4E2C12}"/>
            </a:ext>
          </a:extLst>
        </xdr:cNvPr>
        <xdr:cNvSpPr/>
      </xdr:nvSpPr>
      <xdr:spPr>
        <a:xfrm flipH="1">
          <a:off x="17655540" y="205740"/>
          <a:ext cx="937260" cy="32385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6.xml><?xml version="1.0" encoding="utf-8"?>
<xdr:wsDr xmlns:xdr="http://schemas.openxmlformats.org/drawingml/2006/spreadsheetDrawing" xmlns:a="http://schemas.openxmlformats.org/drawingml/2006/main">
  <xdr:oneCellAnchor>
    <xdr:from>
      <xdr:col>1</xdr:col>
      <xdr:colOff>38101</xdr:colOff>
      <xdr:row>1</xdr:row>
      <xdr:rowOff>19050</xdr:rowOff>
    </xdr:from>
    <xdr:ext cx="16855440" cy="419100"/>
    <xdr:sp macro="" textlink="">
      <xdr:nvSpPr>
        <xdr:cNvPr id="2" name="1 Rectángulo redondeado">
          <a:extLst>
            <a:ext uri="{FF2B5EF4-FFF2-40B4-BE49-F238E27FC236}">
              <a16:creationId xmlns:a16="http://schemas.microsoft.com/office/drawing/2014/main" id="{F21D9FB7-DC6D-4A13-87BC-BB7794946D5B}"/>
            </a:ext>
          </a:extLst>
        </xdr:cNvPr>
        <xdr:cNvSpPr/>
      </xdr:nvSpPr>
      <xdr:spPr>
        <a:xfrm>
          <a:off x="632461" y="179070"/>
          <a:ext cx="1685544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2</xdr:row>
      <xdr:rowOff>9525</xdr:rowOff>
    </xdr:from>
    <xdr:ext cx="16849726" cy="333375"/>
    <xdr:sp macro="" textlink="">
      <xdr:nvSpPr>
        <xdr:cNvPr id="3" name="2 Rectángulo redondeado">
          <a:extLst>
            <a:ext uri="{FF2B5EF4-FFF2-40B4-BE49-F238E27FC236}">
              <a16:creationId xmlns:a16="http://schemas.microsoft.com/office/drawing/2014/main" id="{9DE2BEA3-C82F-4297-A932-EA9521BAE515}"/>
            </a:ext>
          </a:extLst>
        </xdr:cNvPr>
        <xdr:cNvSpPr/>
      </xdr:nvSpPr>
      <xdr:spPr>
        <a:xfrm>
          <a:off x="622935" y="680085"/>
          <a:ext cx="1684972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a:t>
          </a:r>
          <a:r>
            <a:rPr lang="es-ES" sz="1600" b="1" baseline="0">
              <a:latin typeface="Verdana" panose="020B0604030504040204" pitchFamily="34" charset="0"/>
              <a:ea typeface="Verdana" panose="020B0604030504040204" pitchFamily="34" charset="0"/>
              <a:cs typeface="Verdana" panose="020B0604030504040204" pitchFamily="34" charset="0"/>
            </a:rPr>
            <a:t> Especiales de Microempresas</a:t>
          </a:r>
          <a:r>
            <a:rPr lang="es-ES" sz="1600" b="1">
              <a:latin typeface="Verdana" panose="020B0604030504040204" pitchFamily="34" charset="0"/>
              <a:ea typeface="Verdana" panose="020B0604030504040204" pitchFamily="34" charset="0"/>
              <a:cs typeface="Verdana" panose="020B0604030504040204" pitchFamily="34" charset="0"/>
            </a:rPr>
            <a:t>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1</xdr:colOff>
      <xdr:row>24</xdr:row>
      <xdr:rowOff>200025</xdr:rowOff>
    </xdr:from>
    <xdr:ext cx="16878300" cy="333375"/>
    <xdr:sp macro="" textlink="">
      <xdr:nvSpPr>
        <xdr:cNvPr id="4" name="3 Rectángulo redondeado">
          <a:extLst>
            <a:ext uri="{FF2B5EF4-FFF2-40B4-BE49-F238E27FC236}">
              <a16:creationId xmlns:a16="http://schemas.microsoft.com/office/drawing/2014/main" id="{E82385C2-2AF0-441A-939C-75E41FF05251}"/>
            </a:ext>
          </a:extLst>
        </xdr:cNvPr>
        <xdr:cNvSpPr/>
      </xdr:nvSpPr>
      <xdr:spPr>
        <a:xfrm>
          <a:off x="594361" y="6105525"/>
          <a:ext cx="168783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aperturados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809625</xdr:colOff>
      <xdr:row>3</xdr:row>
      <xdr:rowOff>121920</xdr:rowOff>
    </xdr:from>
    <xdr:to>
      <xdr:col>19</xdr:col>
      <xdr:colOff>15240</xdr:colOff>
      <xdr:row>21</xdr:row>
      <xdr:rowOff>83820</xdr:rowOff>
    </xdr:to>
    <xdr:graphicFrame macro="">
      <xdr:nvGraphicFramePr>
        <xdr:cNvPr id="5" name="Gráfico 4">
          <a:extLst>
            <a:ext uri="{FF2B5EF4-FFF2-40B4-BE49-F238E27FC236}">
              <a16:creationId xmlns:a16="http://schemas.microsoft.com/office/drawing/2014/main" id="{BF4F7830-2C24-4C10-B54E-B4031E35A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685800</xdr:colOff>
      <xdr:row>1</xdr:row>
      <xdr:rowOff>1</xdr:rowOff>
    </xdr:from>
    <xdr:to>
      <xdr:col>20</xdr:col>
      <xdr:colOff>792480</xdr:colOff>
      <xdr:row>1</xdr:row>
      <xdr:rowOff>373381</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005C98DD-5844-44BA-BC37-913B61B1873D}"/>
            </a:ext>
          </a:extLst>
        </xdr:cNvPr>
        <xdr:cNvSpPr/>
      </xdr:nvSpPr>
      <xdr:spPr>
        <a:xfrm flipH="1">
          <a:off x="17792700" y="160021"/>
          <a:ext cx="1097280" cy="373380"/>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7.xml><?xml version="1.0" encoding="utf-8"?>
<xdr:wsDr xmlns:xdr="http://schemas.openxmlformats.org/drawingml/2006/spreadsheetDrawing" xmlns:a="http://schemas.openxmlformats.org/drawingml/2006/main">
  <xdr:oneCellAnchor>
    <xdr:from>
      <xdr:col>1</xdr:col>
      <xdr:colOff>66675</xdr:colOff>
      <xdr:row>0</xdr:row>
      <xdr:rowOff>152400</xdr:rowOff>
    </xdr:from>
    <xdr:ext cx="16240125" cy="419100"/>
    <xdr:sp macro="" textlink="">
      <xdr:nvSpPr>
        <xdr:cNvPr id="2" name="1 Rectángulo redondeado">
          <a:extLst>
            <a:ext uri="{FF2B5EF4-FFF2-40B4-BE49-F238E27FC236}">
              <a16:creationId xmlns:a16="http://schemas.microsoft.com/office/drawing/2014/main" id="{9AEBB670-5743-4E9E-B93F-AB55068155C3}"/>
            </a:ext>
          </a:extLst>
        </xdr:cNvPr>
        <xdr:cNvSpPr/>
      </xdr:nvSpPr>
      <xdr:spPr>
        <a:xfrm>
          <a:off x="828675" y="152400"/>
          <a:ext cx="16240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28575</xdr:colOff>
      <xdr:row>1</xdr:row>
      <xdr:rowOff>504825</xdr:rowOff>
    </xdr:from>
    <xdr:ext cx="16287750" cy="333375"/>
    <xdr:sp macro="" textlink="">
      <xdr:nvSpPr>
        <xdr:cNvPr id="3" name="2 Rectángulo redondeado">
          <a:extLst>
            <a:ext uri="{FF2B5EF4-FFF2-40B4-BE49-F238E27FC236}">
              <a16:creationId xmlns:a16="http://schemas.microsoft.com/office/drawing/2014/main" id="{268D4862-8359-4078-9F6F-EF50E923F599}"/>
            </a:ext>
          </a:extLst>
        </xdr:cNvPr>
        <xdr:cNvSpPr/>
      </xdr:nvSpPr>
      <xdr:spPr>
        <a:xfrm>
          <a:off x="790575" y="323850"/>
          <a:ext cx="162877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continuación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268700" cy="333375"/>
    <xdr:sp macro="" textlink="">
      <xdr:nvSpPr>
        <xdr:cNvPr id="4" name="3 Rectángulo redondeado">
          <a:extLst>
            <a:ext uri="{FF2B5EF4-FFF2-40B4-BE49-F238E27FC236}">
              <a16:creationId xmlns:a16="http://schemas.microsoft.com/office/drawing/2014/main" id="{3B9B3763-CB55-406F-9522-717B9EDEC328}"/>
            </a:ext>
          </a:extLst>
        </xdr:cNvPr>
        <xdr:cNvSpPr/>
      </xdr:nvSpPr>
      <xdr:spPr>
        <a:xfrm>
          <a:off x="790575" y="39719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continuación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8</xdr:col>
      <xdr:colOff>815339</xdr:colOff>
      <xdr:row>4</xdr:row>
      <xdr:rowOff>0</xdr:rowOff>
    </xdr:from>
    <xdr:to>
      <xdr:col>18</xdr:col>
      <xdr:colOff>366622</xdr:colOff>
      <xdr:row>21</xdr:row>
      <xdr:rowOff>152400</xdr:rowOff>
    </xdr:to>
    <xdr:graphicFrame macro="">
      <xdr:nvGraphicFramePr>
        <xdr:cNvPr id="5" name="Gráfico 4">
          <a:extLst>
            <a:ext uri="{FF2B5EF4-FFF2-40B4-BE49-F238E27FC236}">
              <a16:creationId xmlns:a16="http://schemas.microsoft.com/office/drawing/2014/main" id="{960B3B82-75A0-42E9-8627-523E8D504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80035635-64CD-4D61-9D11-C29CBDE49B74}"/>
            </a:ext>
          </a:extLst>
        </xdr:cNvPr>
        <xdr:cNvSpPr/>
      </xdr:nvSpPr>
      <xdr:spPr>
        <a:xfrm flipH="1">
          <a:off x="14811373" y="161925"/>
          <a:ext cx="79057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8.xml><?xml version="1.0" encoding="utf-8"?>
<xdr:wsDr xmlns:xdr="http://schemas.openxmlformats.org/drawingml/2006/spreadsheetDrawing" xmlns:a="http://schemas.openxmlformats.org/drawingml/2006/main">
  <xdr:oneCellAnchor>
    <xdr:from>
      <xdr:col>1</xdr:col>
      <xdr:colOff>66675</xdr:colOff>
      <xdr:row>0</xdr:row>
      <xdr:rowOff>152400</xdr:rowOff>
    </xdr:from>
    <xdr:ext cx="16621125" cy="419100"/>
    <xdr:sp macro="" textlink="">
      <xdr:nvSpPr>
        <xdr:cNvPr id="2" name="1 Rectángulo redondeado">
          <a:extLst>
            <a:ext uri="{FF2B5EF4-FFF2-40B4-BE49-F238E27FC236}">
              <a16:creationId xmlns:a16="http://schemas.microsoft.com/office/drawing/2014/main" id="{0C0316AA-8F66-419D-ADF3-7311D0186322}"/>
            </a:ext>
          </a:extLst>
        </xdr:cNvPr>
        <xdr:cNvSpPr/>
      </xdr:nvSpPr>
      <xdr:spPr>
        <a:xfrm>
          <a:off x="661035" y="152400"/>
          <a:ext cx="1662112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28574</xdr:colOff>
      <xdr:row>1</xdr:row>
      <xdr:rowOff>504825</xdr:rowOff>
    </xdr:from>
    <xdr:ext cx="16643985" cy="333375"/>
    <xdr:sp macro="" textlink="">
      <xdr:nvSpPr>
        <xdr:cNvPr id="3" name="2 Rectángulo redondeado">
          <a:extLst>
            <a:ext uri="{FF2B5EF4-FFF2-40B4-BE49-F238E27FC236}">
              <a16:creationId xmlns:a16="http://schemas.microsoft.com/office/drawing/2014/main" id="{027C7E29-727A-4163-B2FB-819BD5830D38}"/>
            </a:ext>
          </a:extLst>
        </xdr:cNvPr>
        <xdr:cNvSpPr/>
      </xdr:nvSpPr>
      <xdr:spPr>
        <a:xfrm>
          <a:off x="622934" y="672465"/>
          <a:ext cx="1664398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Procedimientos Especiales</a:t>
          </a:r>
          <a:r>
            <a:rPr lang="es-ES" sz="1600" b="1" baseline="0">
              <a:latin typeface="Verdana" panose="020B0604030504040204" pitchFamily="34" charset="0"/>
              <a:ea typeface="Verdana" panose="020B0604030504040204" pitchFamily="34" charset="0"/>
              <a:cs typeface="Verdana" panose="020B0604030504040204" pitchFamily="34" charset="0"/>
            </a:rPr>
            <a:t> de Microempresas de liquidación </a:t>
          </a:r>
          <a:r>
            <a:rPr lang="es-ES" sz="1600" b="1">
              <a:latin typeface="Verdana" panose="020B0604030504040204" pitchFamily="34" charset="0"/>
              <a:ea typeface="Verdana" panose="020B0604030504040204" pitchFamily="34" charset="0"/>
              <a:cs typeface="Verdana" panose="020B0604030504040204" pitchFamily="34" charset="0"/>
            </a:rPr>
            <a:t>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28575</xdr:colOff>
      <xdr:row>24</xdr:row>
      <xdr:rowOff>85725</xdr:rowOff>
    </xdr:from>
    <xdr:ext cx="16268700" cy="333375"/>
    <xdr:sp macro="" textlink="">
      <xdr:nvSpPr>
        <xdr:cNvPr id="4" name="3 Rectángulo redondeado">
          <a:extLst>
            <a:ext uri="{FF2B5EF4-FFF2-40B4-BE49-F238E27FC236}">
              <a16:creationId xmlns:a16="http://schemas.microsoft.com/office/drawing/2014/main" id="{8FAA35E6-480E-46B7-A757-EA8C88E48AD9}"/>
            </a:ext>
          </a:extLst>
        </xdr:cNvPr>
        <xdr:cNvSpPr/>
      </xdr:nvSpPr>
      <xdr:spPr>
        <a:xfrm>
          <a:off x="790575" y="3971925"/>
          <a:ext cx="1626870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PEM</a:t>
          </a:r>
          <a:r>
            <a:rPr lang="es-ES" sz="1600" b="1" baseline="0">
              <a:latin typeface="Verdana" panose="020B0604030504040204" pitchFamily="34" charset="0"/>
              <a:ea typeface="Verdana" panose="020B0604030504040204" pitchFamily="34" charset="0"/>
              <a:cs typeface="Verdana" panose="020B0604030504040204" pitchFamily="34" charset="0"/>
            </a:rPr>
            <a:t> de liquidación</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47624</xdr:colOff>
      <xdr:row>4</xdr:row>
      <xdr:rowOff>22860</xdr:rowOff>
    </xdr:from>
    <xdr:to>
      <xdr:col>18</xdr:col>
      <xdr:colOff>830580</xdr:colOff>
      <xdr:row>21</xdr:row>
      <xdr:rowOff>175260</xdr:rowOff>
    </xdr:to>
    <xdr:graphicFrame macro="">
      <xdr:nvGraphicFramePr>
        <xdr:cNvPr id="5" name="Gráfico 4">
          <a:extLst>
            <a:ext uri="{FF2B5EF4-FFF2-40B4-BE49-F238E27FC236}">
              <a16:creationId xmlns:a16="http://schemas.microsoft.com/office/drawing/2014/main" id="{0131EC40-194B-4994-AC9E-AFC19314EF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2FFB64DF-24EF-4528-8682-0ACF62EAACAC}"/>
            </a:ext>
          </a:extLst>
        </xdr:cNvPr>
        <xdr:cNvSpPr/>
      </xdr:nvSpPr>
      <xdr:spPr>
        <a:xfrm flipH="1">
          <a:off x="14811373" y="161925"/>
          <a:ext cx="79057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28574</xdr:colOff>
      <xdr:row>0</xdr:row>
      <xdr:rowOff>133350</xdr:rowOff>
    </xdr:from>
    <xdr:to>
      <xdr:col>23</xdr:col>
      <xdr:colOff>784860</xdr:colOff>
      <xdr:row>1</xdr:row>
      <xdr:rowOff>390525</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28574" y="133350"/>
          <a:ext cx="17345026" cy="41719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666750</xdr:colOff>
      <xdr:row>1</xdr:row>
      <xdr:rowOff>447675</xdr:rowOff>
    </xdr:from>
    <xdr:to>
      <xdr:col>23</xdr:col>
      <xdr:colOff>800100</xdr:colOff>
      <xdr:row>2</xdr:row>
      <xdr:rowOff>266700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666750" y="607695"/>
          <a:ext cx="16722090" cy="32956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Despidos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9524</xdr:colOff>
      <xdr:row>24</xdr:row>
      <xdr:rowOff>129540</xdr:rowOff>
    </xdr:from>
    <xdr:to>
      <xdr:col>23</xdr:col>
      <xdr:colOff>830580</xdr:colOff>
      <xdr:row>25</xdr:row>
      <xdr:rowOff>293370</xdr:rowOff>
    </xdr:to>
    <xdr:sp macro="" textlink="">
      <xdr:nvSpPr>
        <xdr:cNvPr id="6" name="5 Rectángulo redondeado">
          <a:extLst>
            <a:ext uri="{FF2B5EF4-FFF2-40B4-BE49-F238E27FC236}">
              <a16:creationId xmlns:a16="http://schemas.microsoft.com/office/drawing/2014/main" id="{00000000-0008-0000-0600-000006000000}"/>
            </a:ext>
          </a:extLst>
        </xdr:cNvPr>
        <xdr:cNvSpPr/>
      </xdr:nvSpPr>
      <xdr:spPr>
        <a:xfrm>
          <a:off x="725804" y="5806440"/>
          <a:ext cx="16693516" cy="3238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Despidos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830580</xdr:colOff>
      <xdr:row>4</xdr:row>
      <xdr:rowOff>19049</xdr:rowOff>
    </xdr:from>
    <xdr:to>
      <xdr:col>23</xdr:col>
      <xdr:colOff>754380</xdr:colOff>
      <xdr:row>22</xdr:row>
      <xdr:rowOff>28575</xdr:rowOff>
    </xdr:to>
    <xdr:graphicFrame macro="">
      <xdr:nvGraphicFramePr>
        <xdr:cNvPr id="7" name="Gráfico 6">
          <a:extLst>
            <a:ext uri="{FF2B5EF4-FFF2-40B4-BE49-F238E27FC236}">
              <a16:creationId xmlns:a16="http://schemas.microsoft.com/office/drawing/2014/main" id="{E2432FFF-C309-48C4-9FA7-355CC1F1E4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38100</xdr:colOff>
      <xdr:row>51</xdr:row>
      <xdr:rowOff>5715</xdr:rowOff>
    </xdr:from>
    <xdr:to>
      <xdr:col>23</xdr:col>
      <xdr:colOff>792480</xdr:colOff>
      <xdr:row>68</xdr:row>
      <xdr:rowOff>150495</xdr:rowOff>
    </xdr:to>
    <xdr:graphicFrame macro="">
      <xdr:nvGraphicFramePr>
        <xdr:cNvPr id="8" name="Gráfico 7">
          <a:extLst>
            <a:ext uri="{FF2B5EF4-FFF2-40B4-BE49-F238E27FC236}">
              <a16:creationId xmlns:a16="http://schemas.microsoft.com/office/drawing/2014/main" id="{B8AA7941-61C7-4A0C-A715-161B5F6B10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666750</xdr:colOff>
      <xdr:row>48</xdr:row>
      <xdr:rowOff>0</xdr:rowOff>
    </xdr:from>
    <xdr:to>
      <xdr:col>24</xdr:col>
      <xdr:colOff>15240</xdr:colOff>
      <xdr:row>50</xdr:row>
      <xdr:rowOff>9525</xdr:rowOff>
    </xdr:to>
    <xdr:sp macro="" textlink="">
      <xdr:nvSpPr>
        <xdr:cNvPr id="9" name="2 Rectángulo redondeado">
          <a:extLst>
            <a:ext uri="{FF2B5EF4-FFF2-40B4-BE49-F238E27FC236}">
              <a16:creationId xmlns:a16="http://schemas.microsoft.com/office/drawing/2014/main" id="{530D8AEC-22E3-4B1D-B1F5-FDE92BC186C0}"/>
            </a:ext>
          </a:extLst>
        </xdr:cNvPr>
        <xdr:cNvSpPr/>
      </xdr:nvSpPr>
      <xdr:spPr>
        <a:xfrm>
          <a:off x="666750" y="10965180"/>
          <a:ext cx="1679067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despido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68578</xdr:colOff>
      <xdr:row>1</xdr:row>
      <xdr:rowOff>0</xdr:rowOff>
    </xdr:from>
    <xdr:to>
      <xdr:col>25</xdr:col>
      <xdr:colOff>380999</xdr:colOff>
      <xdr:row>1</xdr:row>
      <xdr:rowOff>373380</xdr:rowOff>
    </xdr:to>
    <xdr:sp macro="" textlink="">
      <xdr:nvSpPr>
        <xdr:cNvPr id="4" name="6 Pentágono">
          <a:hlinkClick xmlns:r="http://schemas.openxmlformats.org/officeDocument/2006/relationships" r:id="rId3"/>
          <a:extLst>
            <a:ext uri="{FF2B5EF4-FFF2-40B4-BE49-F238E27FC236}">
              <a16:creationId xmlns:a16="http://schemas.microsoft.com/office/drawing/2014/main" id="{E6F9F00A-54E4-4A3C-ACED-2162E650BDAF}"/>
            </a:ext>
          </a:extLst>
        </xdr:cNvPr>
        <xdr:cNvSpPr/>
      </xdr:nvSpPr>
      <xdr:spPr>
        <a:xfrm flipH="1">
          <a:off x="17510758" y="160020"/>
          <a:ext cx="1165861" cy="37338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962024</xdr:colOff>
      <xdr:row>238</xdr:row>
      <xdr:rowOff>0</xdr:rowOff>
    </xdr:from>
    <xdr:to>
      <xdr:col>16</xdr:col>
      <xdr:colOff>771525</xdr:colOff>
      <xdr:row>256</xdr:row>
      <xdr:rowOff>66675</xdr:rowOff>
    </xdr:to>
    <xdr:graphicFrame macro="">
      <xdr:nvGraphicFramePr>
        <xdr:cNvPr id="3247218" name="1 Gráfico">
          <a:extLst>
            <a:ext uri="{FF2B5EF4-FFF2-40B4-BE49-F238E27FC236}">
              <a16:creationId xmlns:a16="http://schemas.microsoft.com/office/drawing/2014/main" id="{00000000-0008-0000-0100-000072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1025237</xdr:colOff>
      <xdr:row>4</xdr:row>
      <xdr:rowOff>17318</xdr:rowOff>
    </xdr:from>
    <xdr:to>
      <xdr:col>15</xdr:col>
      <xdr:colOff>77056</xdr:colOff>
      <xdr:row>30</xdr:row>
      <xdr:rowOff>111303</xdr:rowOff>
    </xdr:to>
    <xdr:graphicFrame macro="">
      <xdr:nvGraphicFramePr>
        <xdr:cNvPr id="3247219" name="4 Gráfico">
          <a:extLst>
            <a:ext uri="{FF2B5EF4-FFF2-40B4-BE49-F238E27FC236}">
              <a16:creationId xmlns:a16="http://schemas.microsoft.com/office/drawing/2014/main" id="{00000000-0008-0000-0100-000073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266700</xdr:colOff>
      <xdr:row>90</xdr:row>
      <xdr:rowOff>76200</xdr:rowOff>
    </xdr:from>
    <xdr:to>
      <xdr:col>18</xdr:col>
      <xdr:colOff>445214</xdr:colOff>
      <xdr:row>111</xdr:row>
      <xdr:rowOff>42809</xdr:rowOff>
    </xdr:to>
    <xdr:graphicFrame macro="">
      <xdr:nvGraphicFramePr>
        <xdr:cNvPr id="3247220" name="5 Gráfico">
          <a:extLst>
            <a:ext uri="{FF2B5EF4-FFF2-40B4-BE49-F238E27FC236}">
              <a16:creationId xmlns:a16="http://schemas.microsoft.com/office/drawing/2014/main" id="{00000000-0008-0000-0100-000074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923925</xdr:colOff>
      <xdr:row>159</xdr:row>
      <xdr:rowOff>638174</xdr:rowOff>
    </xdr:from>
    <xdr:to>
      <xdr:col>16</xdr:col>
      <xdr:colOff>866775</xdr:colOff>
      <xdr:row>176</xdr:row>
      <xdr:rowOff>95250</xdr:rowOff>
    </xdr:to>
    <xdr:graphicFrame macro="">
      <xdr:nvGraphicFramePr>
        <xdr:cNvPr id="3247221" name="6 Gráfico">
          <a:extLst>
            <a:ext uri="{FF2B5EF4-FFF2-40B4-BE49-F238E27FC236}">
              <a16:creationId xmlns:a16="http://schemas.microsoft.com/office/drawing/2014/main" id="{00000000-0008-0000-0100-000075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781050</xdr:colOff>
      <xdr:row>300</xdr:row>
      <xdr:rowOff>865</xdr:rowOff>
    </xdr:from>
    <xdr:to>
      <xdr:col>14</xdr:col>
      <xdr:colOff>1009650</xdr:colOff>
      <xdr:row>317</xdr:row>
      <xdr:rowOff>142875</xdr:rowOff>
    </xdr:to>
    <xdr:graphicFrame macro="">
      <xdr:nvGraphicFramePr>
        <xdr:cNvPr id="3247222" name="7 Gráfico">
          <a:extLst>
            <a:ext uri="{FF2B5EF4-FFF2-40B4-BE49-F238E27FC236}">
              <a16:creationId xmlns:a16="http://schemas.microsoft.com/office/drawing/2014/main" id="{00000000-0008-0000-0100-000076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971550</xdr:colOff>
      <xdr:row>183</xdr:row>
      <xdr:rowOff>104776</xdr:rowOff>
    </xdr:from>
    <xdr:to>
      <xdr:col>16</xdr:col>
      <xdr:colOff>857250</xdr:colOff>
      <xdr:row>202</xdr:row>
      <xdr:rowOff>104775</xdr:rowOff>
    </xdr:to>
    <xdr:graphicFrame macro="">
      <xdr:nvGraphicFramePr>
        <xdr:cNvPr id="3247223" name="6 Gráfico">
          <a:extLst>
            <a:ext uri="{FF2B5EF4-FFF2-40B4-BE49-F238E27FC236}">
              <a16:creationId xmlns:a16="http://schemas.microsoft.com/office/drawing/2014/main" id="{00000000-0008-0000-0100-0000778C3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622587</xdr:colOff>
      <xdr:row>1</xdr:row>
      <xdr:rowOff>8659</xdr:rowOff>
    </xdr:from>
    <xdr:to>
      <xdr:col>16</xdr:col>
      <xdr:colOff>900546</xdr:colOff>
      <xdr:row>1</xdr:row>
      <xdr:rowOff>427759</xdr:rowOff>
    </xdr:to>
    <xdr:sp macro="" textlink="">
      <xdr:nvSpPr>
        <xdr:cNvPr id="8" name="7 Rectángulo redondeado">
          <a:extLst>
            <a:ext uri="{FF2B5EF4-FFF2-40B4-BE49-F238E27FC236}">
              <a16:creationId xmlns:a16="http://schemas.microsoft.com/office/drawing/2014/main" id="{00000000-0008-0000-0100-000008000000}"/>
            </a:ext>
          </a:extLst>
        </xdr:cNvPr>
        <xdr:cNvSpPr/>
      </xdr:nvSpPr>
      <xdr:spPr>
        <a:xfrm>
          <a:off x="622587" y="190500"/>
          <a:ext cx="1726709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17</xdr:col>
      <xdr:colOff>17317</xdr:colOff>
      <xdr:row>1</xdr:row>
      <xdr:rowOff>0</xdr:rowOff>
    </xdr:from>
    <xdr:to>
      <xdr:col>17</xdr:col>
      <xdr:colOff>1004453</xdr:colOff>
      <xdr:row>1</xdr:row>
      <xdr:rowOff>285749</xdr:rowOff>
    </xdr:to>
    <xdr:sp macro="" textlink="">
      <xdr:nvSpPr>
        <xdr:cNvPr id="15" name="14 Pentágono">
          <a:hlinkClick xmlns:r="http://schemas.openxmlformats.org/officeDocument/2006/relationships" r:id="rId7"/>
          <a:extLst>
            <a:ext uri="{FF2B5EF4-FFF2-40B4-BE49-F238E27FC236}">
              <a16:creationId xmlns:a16="http://schemas.microsoft.com/office/drawing/2014/main" id="{00000000-0008-0000-0100-00000F000000}"/>
            </a:ext>
          </a:extLst>
        </xdr:cNvPr>
        <xdr:cNvSpPr/>
      </xdr:nvSpPr>
      <xdr:spPr>
        <a:xfrm flipH="1">
          <a:off x="18028226" y="181841"/>
          <a:ext cx="98713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twoCellAnchor>
    <xdr:from>
      <xdr:col>1</xdr:col>
      <xdr:colOff>865</xdr:colOff>
      <xdr:row>79</xdr:row>
      <xdr:rowOff>69273</xdr:rowOff>
    </xdr:from>
    <xdr:to>
      <xdr:col>16</xdr:col>
      <xdr:colOff>995795</xdr:colOff>
      <xdr:row>79</xdr:row>
      <xdr:rowOff>488373</xdr:rowOff>
    </xdr:to>
    <xdr:sp macro="" textlink="">
      <xdr:nvSpPr>
        <xdr:cNvPr id="16" name="15 Rectángulo redondeado">
          <a:extLst>
            <a:ext uri="{FF2B5EF4-FFF2-40B4-BE49-F238E27FC236}">
              <a16:creationId xmlns:a16="http://schemas.microsoft.com/office/drawing/2014/main" id="{00000000-0008-0000-0100-000010000000}"/>
            </a:ext>
          </a:extLst>
        </xdr:cNvPr>
        <xdr:cNvSpPr/>
      </xdr:nvSpPr>
      <xdr:spPr>
        <a:xfrm>
          <a:off x="658090" y="14375823"/>
          <a:ext cx="1731125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157</xdr:row>
      <xdr:rowOff>161925</xdr:rowOff>
    </xdr:from>
    <xdr:to>
      <xdr:col>16</xdr:col>
      <xdr:colOff>943841</xdr:colOff>
      <xdr:row>157</xdr:row>
      <xdr:rowOff>581025</xdr:rowOff>
    </xdr:to>
    <xdr:sp macro="" textlink="">
      <xdr:nvSpPr>
        <xdr:cNvPr id="17" name="16 Rectángulo redondeado">
          <a:extLst>
            <a:ext uri="{FF2B5EF4-FFF2-40B4-BE49-F238E27FC236}">
              <a16:creationId xmlns:a16="http://schemas.microsoft.com/office/drawing/2014/main" id="{00000000-0008-0000-0100-000011000000}"/>
            </a:ext>
          </a:extLst>
        </xdr:cNvPr>
        <xdr:cNvSpPr/>
      </xdr:nvSpPr>
      <xdr:spPr>
        <a:xfrm>
          <a:off x="658091" y="26823266"/>
          <a:ext cx="1727488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1</xdr:col>
      <xdr:colOff>19050</xdr:colOff>
      <xdr:row>290</xdr:row>
      <xdr:rowOff>190500</xdr:rowOff>
    </xdr:from>
    <xdr:to>
      <xdr:col>15</xdr:col>
      <xdr:colOff>1013113</xdr:colOff>
      <xdr:row>290</xdr:row>
      <xdr:rowOff>609600</xdr:rowOff>
    </xdr:to>
    <xdr:sp macro="" textlink="">
      <xdr:nvSpPr>
        <xdr:cNvPr id="22" name="21 Rectángulo redondeado">
          <a:extLst>
            <a:ext uri="{FF2B5EF4-FFF2-40B4-BE49-F238E27FC236}">
              <a16:creationId xmlns:a16="http://schemas.microsoft.com/office/drawing/2014/main" id="{00000000-0008-0000-0100-000016000000}"/>
            </a:ext>
          </a:extLst>
        </xdr:cNvPr>
        <xdr:cNvSpPr/>
      </xdr:nvSpPr>
      <xdr:spPr>
        <a:xfrm>
          <a:off x="677141" y="47858795"/>
          <a:ext cx="16303336"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a:latin typeface="Verdana" panose="020B0604030504040204" pitchFamily="34" charset="0"/>
              <a:ea typeface="Verdana" panose="020B0604030504040204" pitchFamily="34" charset="0"/>
              <a:cs typeface="Verdana" panose="020B0604030504040204" pitchFamily="34" charset="0"/>
            </a:rPr>
            <a:t>	</a:t>
          </a:r>
          <a:r>
            <a:rPr lang="es-ES" sz="2000" b="1" cap="all" baseline="0">
              <a:latin typeface="Verdana" panose="020B0604030504040204" pitchFamily="34" charset="0"/>
              <a:ea typeface="Verdana" panose="020B0604030504040204" pitchFamily="34" charset="0"/>
              <a:cs typeface="Verdana" panose="020B0604030504040204" pitchFamily="34" charset="0"/>
            </a:rPr>
            <a:t>Servicios Comunes de Notificaciones y Embargos</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xdr:col>
      <xdr:colOff>57150</xdr:colOff>
      <xdr:row>0</xdr:row>
      <xdr:rowOff>95250</xdr:rowOff>
    </xdr:from>
    <xdr:to>
      <xdr:col>22</xdr:col>
      <xdr:colOff>647700</xdr:colOff>
      <xdr:row>1</xdr:row>
      <xdr:rowOff>352425</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5810" y="95250"/>
          <a:ext cx="16386810" cy="41719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SOCIAL</a:t>
          </a:r>
        </a:p>
      </xdr:txBody>
    </xdr:sp>
    <xdr:clientData/>
  </xdr:twoCellAnchor>
  <xdr:twoCellAnchor>
    <xdr:from>
      <xdr:col>0</xdr:col>
      <xdr:colOff>685798</xdr:colOff>
      <xdr:row>1</xdr:row>
      <xdr:rowOff>485775</xdr:rowOff>
    </xdr:from>
    <xdr:to>
      <xdr:col>22</xdr:col>
      <xdr:colOff>640079</xdr:colOff>
      <xdr:row>2</xdr:row>
      <xdr:rowOff>304800</xdr:rowOff>
    </xdr:to>
    <xdr:sp macro="" textlink="">
      <xdr:nvSpPr>
        <xdr:cNvPr id="8" name="7 Rectángulo redondeado">
          <a:extLst>
            <a:ext uri="{FF2B5EF4-FFF2-40B4-BE49-F238E27FC236}">
              <a16:creationId xmlns:a16="http://schemas.microsoft.com/office/drawing/2014/main" id="{00000000-0008-0000-0700-000008000000}"/>
            </a:ext>
          </a:extLst>
        </xdr:cNvPr>
        <xdr:cNvSpPr/>
      </xdr:nvSpPr>
      <xdr:spPr>
        <a:xfrm>
          <a:off x="685798" y="645795"/>
          <a:ext cx="16459201" cy="32956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Reclamaciones de cantidad presentadas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76200</xdr:colOff>
      <xdr:row>24</xdr:row>
      <xdr:rowOff>228600</xdr:rowOff>
    </xdr:from>
    <xdr:to>
      <xdr:col>22</xdr:col>
      <xdr:colOff>716280</xdr:colOff>
      <xdr:row>25</xdr:row>
      <xdr:rowOff>66675</xdr:rowOff>
    </xdr:to>
    <xdr:sp macro="" textlink="">
      <xdr:nvSpPr>
        <xdr:cNvPr id="9" name="8 Rectángulo redondeado">
          <a:extLst>
            <a:ext uri="{FF2B5EF4-FFF2-40B4-BE49-F238E27FC236}">
              <a16:creationId xmlns:a16="http://schemas.microsoft.com/office/drawing/2014/main" id="{00000000-0008-0000-0700-000009000000}"/>
            </a:ext>
          </a:extLst>
        </xdr:cNvPr>
        <xdr:cNvSpPr/>
      </xdr:nvSpPr>
      <xdr:spPr>
        <a:xfrm>
          <a:off x="784860" y="5943600"/>
          <a:ext cx="1643634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Reclamaciones de cantidad</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17144</xdr:colOff>
      <xdr:row>4</xdr:row>
      <xdr:rowOff>38100</xdr:rowOff>
    </xdr:from>
    <xdr:to>
      <xdr:col>22</xdr:col>
      <xdr:colOff>594360</xdr:colOff>
      <xdr:row>22</xdr:row>
      <xdr:rowOff>38100</xdr:rowOff>
    </xdr:to>
    <xdr:graphicFrame macro="">
      <xdr:nvGraphicFramePr>
        <xdr:cNvPr id="7" name="Gráfico 6">
          <a:extLst>
            <a:ext uri="{FF2B5EF4-FFF2-40B4-BE49-F238E27FC236}">
              <a16:creationId xmlns:a16="http://schemas.microsoft.com/office/drawing/2014/main" id="{B5DFA63A-9428-4FDA-B120-EFED9B2221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15240</xdr:colOff>
      <xdr:row>50</xdr:row>
      <xdr:rowOff>64768</xdr:rowOff>
    </xdr:from>
    <xdr:to>
      <xdr:col>22</xdr:col>
      <xdr:colOff>457200</xdr:colOff>
      <xdr:row>68</xdr:row>
      <xdr:rowOff>83820</xdr:rowOff>
    </xdr:to>
    <xdr:graphicFrame macro="">
      <xdr:nvGraphicFramePr>
        <xdr:cNvPr id="10" name="Gráfico 9">
          <a:extLst>
            <a:ext uri="{FF2B5EF4-FFF2-40B4-BE49-F238E27FC236}">
              <a16:creationId xmlns:a16="http://schemas.microsoft.com/office/drawing/2014/main" id="{F7A83F79-4F51-46E6-B625-A29D549D5DB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9522</xdr:colOff>
      <xdr:row>46</xdr:row>
      <xdr:rowOff>142875</xdr:rowOff>
    </xdr:from>
    <xdr:to>
      <xdr:col>22</xdr:col>
      <xdr:colOff>457200</xdr:colOff>
      <xdr:row>48</xdr:row>
      <xdr:rowOff>152400</xdr:rowOff>
    </xdr:to>
    <xdr:sp macro="" textlink="">
      <xdr:nvSpPr>
        <xdr:cNvPr id="11" name="2 Rectángulo redondeado">
          <a:extLst>
            <a:ext uri="{FF2B5EF4-FFF2-40B4-BE49-F238E27FC236}">
              <a16:creationId xmlns:a16="http://schemas.microsoft.com/office/drawing/2014/main" id="{6F216E05-B074-4BA9-AFCC-0A4B872B4CB8}"/>
            </a:ext>
          </a:extLst>
        </xdr:cNvPr>
        <xdr:cNvSpPr/>
      </xdr:nvSpPr>
      <xdr:spPr>
        <a:xfrm>
          <a:off x="718182" y="11008995"/>
          <a:ext cx="16243938"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Demandas de reclamación de cantidad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152399</xdr:colOff>
      <xdr:row>1</xdr:row>
      <xdr:rowOff>495300</xdr:rowOff>
    </xdr:to>
    <xdr:sp macro="" textlink="">
      <xdr:nvSpPr>
        <xdr:cNvPr id="4" name="6 Pentágono">
          <a:hlinkClick xmlns:r="http://schemas.openxmlformats.org/officeDocument/2006/relationships" r:id="rId3"/>
          <a:extLst>
            <a:ext uri="{FF2B5EF4-FFF2-40B4-BE49-F238E27FC236}">
              <a16:creationId xmlns:a16="http://schemas.microsoft.com/office/drawing/2014/main" id="{D2F81C1A-3769-4A09-B478-A96FE96ABA84}"/>
            </a:ext>
          </a:extLst>
        </xdr:cNvPr>
        <xdr:cNvSpPr/>
      </xdr:nvSpPr>
      <xdr:spPr>
        <a:xfrm flipH="1">
          <a:off x="17350740" y="16002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1</xdr:colOff>
      <xdr:row>1</xdr:row>
      <xdr:rowOff>19050</xdr:rowOff>
    </xdr:from>
    <xdr:to>
      <xdr:col>20</xdr:col>
      <xdr:colOff>167640</xdr:colOff>
      <xdr:row>1</xdr:row>
      <xdr:rowOff>438150</xdr:rowOff>
    </xdr:to>
    <xdr:sp macro="" textlink="">
      <xdr:nvSpPr>
        <xdr:cNvPr id="2" name="1 Rectángulo redondeado">
          <a:extLst>
            <a:ext uri="{FF2B5EF4-FFF2-40B4-BE49-F238E27FC236}">
              <a16:creationId xmlns:a16="http://schemas.microsoft.com/office/drawing/2014/main" id="{00000000-0008-0000-0800-000002000000}"/>
            </a:ext>
          </a:extLst>
        </xdr:cNvPr>
        <xdr:cNvSpPr/>
      </xdr:nvSpPr>
      <xdr:spPr>
        <a:xfrm>
          <a:off x="708661" y="179070"/>
          <a:ext cx="1691639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xdr:from>
      <xdr:col>0</xdr:col>
      <xdr:colOff>666749</xdr:colOff>
      <xdr:row>1</xdr:row>
      <xdr:rowOff>485775</xdr:rowOff>
    </xdr:from>
    <xdr:to>
      <xdr:col>20</xdr:col>
      <xdr:colOff>182880</xdr:colOff>
      <xdr:row>2</xdr:row>
      <xdr:rowOff>304800</xdr:rowOff>
    </xdr:to>
    <xdr:sp macro="" textlink="">
      <xdr:nvSpPr>
        <xdr:cNvPr id="3" name="2 Rectángulo redondeado">
          <a:extLst>
            <a:ext uri="{FF2B5EF4-FFF2-40B4-BE49-F238E27FC236}">
              <a16:creationId xmlns:a16="http://schemas.microsoft.com/office/drawing/2014/main" id="{00000000-0008-0000-0800-000003000000}"/>
            </a:ext>
          </a:extLst>
        </xdr:cNvPr>
        <xdr:cNvSpPr/>
      </xdr:nvSpPr>
      <xdr:spPr>
        <a:xfrm>
          <a:off x="666749" y="645795"/>
          <a:ext cx="16973551"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171450</xdr:rowOff>
    </xdr:from>
    <xdr:to>
      <xdr:col>20</xdr:col>
      <xdr:colOff>175260</xdr:colOff>
      <xdr:row>25</xdr:row>
      <xdr:rowOff>9525</xdr:rowOff>
    </xdr:to>
    <xdr:sp macro="" textlink="">
      <xdr:nvSpPr>
        <xdr:cNvPr id="4" name="3 Rectángulo redondeado">
          <a:extLst>
            <a:ext uri="{FF2B5EF4-FFF2-40B4-BE49-F238E27FC236}">
              <a16:creationId xmlns:a16="http://schemas.microsoft.com/office/drawing/2014/main" id="{00000000-0008-0000-0800-000004000000}"/>
            </a:ext>
          </a:extLst>
        </xdr:cNvPr>
        <xdr:cNvSpPr/>
      </xdr:nvSpPr>
      <xdr:spPr>
        <a:xfrm>
          <a:off x="737235" y="5939790"/>
          <a:ext cx="1689544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Ejecuciones hipotecarias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17145</xdr:colOff>
      <xdr:row>4</xdr:row>
      <xdr:rowOff>34290</xdr:rowOff>
    </xdr:from>
    <xdr:to>
      <xdr:col>20</xdr:col>
      <xdr:colOff>121920</xdr:colOff>
      <xdr:row>21</xdr:row>
      <xdr:rowOff>167640</xdr:rowOff>
    </xdr:to>
    <xdr:graphicFrame macro="">
      <xdr:nvGraphicFramePr>
        <xdr:cNvPr id="8" name="Gráfico 7">
          <a:extLst>
            <a:ext uri="{FF2B5EF4-FFF2-40B4-BE49-F238E27FC236}">
              <a16:creationId xmlns:a16="http://schemas.microsoft.com/office/drawing/2014/main" id="{19D840E0-D598-44B7-92EA-74F3774D0B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49</xdr:row>
      <xdr:rowOff>127633</xdr:rowOff>
    </xdr:from>
    <xdr:to>
      <xdr:col>20</xdr:col>
      <xdr:colOff>7620</xdr:colOff>
      <xdr:row>70</xdr:row>
      <xdr:rowOff>24764</xdr:rowOff>
    </xdr:to>
    <xdr:graphicFrame macro="">
      <xdr:nvGraphicFramePr>
        <xdr:cNvPr id="10" name="Gráfico 9">
          <a:extLst>
            <a:ext uri="{FF2B5EF4-FFF2-40B4-BE49-F238E27FC236}">
              <a16:creationId xmlns:a16="http://schemas.microsoft.com/office/drawing/2014/main" id="{690D0B5C-5C39-44D1-BCA6-12E40AA2D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0</xdr:colOff>
      <xdr:row>47</xdr:row>
      <xdr:rowOff>45720</xdr:rowOff>
    </xdr:from>
    <xdr:to>
      <xdr:col>20</xdr:col>
      <xdr:colOff>289560</xdr:colOff>
      <xdr:row>49</xdr:row>
      <xdr:rowOff>55245</xdr:rowOff>
    </xdr:to>
    <xdr:sp macro="" textlink="">
      <xdr:nvSpPr>
        <xdr:cNvPr id="11" name="2 Rectángulo redondeado">
          <a:extLst>
            <a:ext uri="{FF2B5EF4-FFF2-40B4-BE49-F238E27FC236}">
              <a16:creationId xmlns:a16="http://schemas.microsoft.com/office/drawing/2014/main" id="{1CB1BDFF-512C-42C6-932E-2B488F901B3E}"/>
            </a:ext>
          </a:extLst>
        </xdr:cNvPr>
        <xdr:cNvSpPr/>
      </xdr:nvSpPr>
      <xdr:spPr>
        <a:xfrm>
          <a:off x="0" y="11155680"/>
          <a:ext cx="1774698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Ejecuciones hipotecarias presentadas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20</xdr:col>
      <xdr:colOff>190499</xdr:colOff>
      <xdr:row>1</xdr:row>
      <xdr:rowOff>0</xdr:rowOff>
    </xdr:from>
    <xdr:to>
      <xdr:col>21</xdr:col>
      <xdr:colOff>266698</xdr:colOff>
      <xdr:row>1</xdr:row>
      <xdr:rowOff>428625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4E4EE14B-5C2C-4DB0-BC9C-49FF0CC3F82F}"/>
            </a:ext>
          </a:extLst>
        </xdr:cNvPr>
        <xdr:cNvSpPr/>
      </xdr:nvSpPr>
      <xdr:spPr>
        <a:xfrm flipH="1">
          <a:off x="17739359" y="160020"/>
          <a:ext cx="929639" cy="42862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xdr:col>
      <xdr:colOff>19050</xdr:colOff>
      <xdr:row>1</xdr:row>
      <xdr:rowOff>9525</xdr:rowOff>
    </xdr:from>
    <xdr:to>
      <xdr:col>22</xdr:col>
      <xdr:colOff>647700</xdr:colOff>
      <xdr:row>1</xdr:row>
      <xdr:rowOff>428625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735330" y="169545"/>
          <a:ext cx="1667637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e Instrucción</a:t>
          </a:r>
        </a:p>
      </xdr:txBody>
    </xdr:sp>
    <xdr:clientData/>
  </xdr:twoCellAnchor>
  <xdr:twoCellAnchor>
    <xdr:from>
      <xdr:col>1</xdr:col>
      <xdr:colOff>95252</xdr:colOff>
      <xdr:row>2</xdr:row>
      <xdr:rowOff>9525</xdr:rowOff>
    </xdr:from>
    <xdr:to>
      <xdr:col>22</xdr:col>
      <xdr:colOff>670560</xdr:colOff>
      <xdr:row>2</xdr:row>
      <xdr:rowOff>342900</xdr:rowOff>
    </xdr:to>
    <xdr:sp macro="" textlink="">
      <xdr:nvSpPr>
        <xdr:cNvPr id="5" name="4 Rectángulo redondeado">
          <a:extLst>
            <a:ext uri="{FF2B5EF4-FFF2-40B4-BE49-F238E27FC236}">
              <a16:creationId xmlns:a16="http://schemas.microsoft.com/office/drawing/2014/main" id="{00000000-0008-0000-0900-000005000000}"/>
            </a:ext>
          </a:extLst>
        </xdr:cNvPr>
        <xdr:cNvSpPr/>
      </xdr:nvSpPr>
      <xdr:spPr>
        <a:xfrm>
          <a:off x="811532" y="680085"/>
          <a:ext cx="16623028"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Procedimientos Monitorios presentados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0</xdr:colOff>
      <xdr:row>24</xdr:row>
      <xdr:rowOff>219075</xdr:rowOff>
    </xdr:from>
    <xdr:to>
      <xdr:col>22</xdr:col>
      <xdr:colOff>685799</xdr:colOff>
      <xdr:row>25</xdr:row>
      <xdr:rowOff>285750</xdr:rowOff>
    </xdr:to>
    <xdr:sp macro="" textlink="">
      <xdr:nvSpPr>
        <xdr:cNvPr id="6" name="5 Rectángulo redondeado">
          <a:extLst>
            <a:ext uri="{FF2B5EF4-FFF2-40B4-BE49-F238E27FC236}">
              <a16:creationId xmlns:a16="http://schemas.microsoft.com/office/drawing/2014/main" id="{00000000-0008-0000-0900-000006000000}"/>
            </a:ext>
          </a:extLst>
        </xdr:cNvPr>
        <xdr:cNvSpPr/>
      </xdr:nvSpPr>
      <xdr:spPr>
        <a:xfrm>
          <a:off x="716280" y="5895975"/>
          <a:ext cx="16733519" cy="31051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Monitorios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30478</xdr:colOff>
      <xdr:row>3</xdr:row>
      <xdr:rowOff>139065</xdr:rowOff>
    </xdr:from>
    <xdr:to>
      <xdr:col>22</xdr:col>
      <xdr:colOff>647700</xdr:colOff>
      <xdr:row>21</xdr:row>
      <xdr:rowOff>131445</xdr:rowOff>
    </xdr:to>
    <xdr:graphicFrame macro="">
      <xdr:nvGraphicFramePr>
        <xdr:cNvPr id="8" name="Gráfico 7">
          <a:extLst>
            <a:ext uri="{FF2B5EF4-FFF2-40B4-BE49-F238E27FC236}">
              <a16:creationId xmlns:a16="http://schemas.microsoft.com/office/drawing/2014/main" id="{B6C24134-69F9-4327-83D7-C6E14D51E1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742950</xdr:colOff>
      <xdr:row>51</xdr:row>
      <xdr:rowOff>24763</xdr:rowOff>
    </xdr:from>
    <xdr:to>
      <xdr:col>21</xdr:col>
      <xdr:colOff>571500</xdr:colOff>
      <xdr:row>68</xdr:row>
      <xdr:rowOff>158114</xdr:rowOff>
    </xdr:to>
    <xdr:graphicFrame macro="">
      <xdr:nvGraphicFramePr>
        <xdr:cNvPr id="9" name="Gráfico 8">
          <a:extLst>
            <a:ext uri="{FF2B5EF4-FFF2-40B4-BE49-F238E27FC236}">
              <a16:creationId xmlns:a16="http://schemas.microsoft.com/office/drawing/2014/main" id="{790214F6-7834-4937-AE48-52E50A2DD8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9524</xdr:colOff>
      <xdr:row>48</xdr:row>
      <xdr:rowOff>0</xdr:rowOff>
    </xdr:from>
    <xdr:to>
      <xdr:col>21</xdr:col>
      <xdr:colOff>609600</xdr:colOff>
      <xdr:row>50</xdr:row>
      <xdr:rowOff>9525</xdr:rowOff>
    </xdr:to>
    <xdr:sp macro="" textlink="">
      <xdr:nvSpPr>
        <xdr:cNvPr id="10" name="2 Rectángulo redondeado">
          <a:extLst>
            <a:ext uri="{FF2B5EF4-FFF2-40B4-BE49-F238E27FC236}">
              <a16:creationId xmlns:a16="http://schemas.microsoft.com/office/drawing/2014/main" id="{BA475849-DEE8-42F5-937C-C646AB1F6D1C}"/>
            </a:ext>
          </a:extLst>
        </xdr:cNvPr>
        <xdr:cNvSpPr/>
      </xdr:nvSpPr>
      <xdr:spPr>
        <a:xfrm>
          <a:off x="695324" y="10868025"/>
          <a:ext cx="160782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Procesos monitorios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114300</xdr:colOff>
      <xdr:row>1</xdr:row>
      <xdr:rowOff>438150</xdr:rowOff>
    </xdr:to>
    <xdr:sp macro="" textlink="">
      <xdr:nvSpPr>
        <xdr:cNvPr id="12" name="6 Pentágono">
          <a:hlinkClick xmlns:r="http://schemas.openxmlformats.org/officeDocument/2006/relationships" r:id="rId1"/>
          <a:extLst>
            <a:ext uri="{FF2B5EF4-FFF2-40B4-BE49-F238E27FC236}">
              <a16:creationId xmlns:a16="http://schemas.microsoft.com/office/drawing/2014/main" id="{AE35B36A-4086-4D76-8449-8C209D0DEC9F}"/>
            </a:ext>
          </a:extLst>
        </xdr:cNvPr>
        <xdr:cNvSpPr/>
      </xdr:nvSpPr>
      <xdr:spPr>
        <a:xfrm flipH="1">
          <a:off x="17617440" y="160020"/>
          <a:ext cx="967740" cy="43815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xdr:col>
      <xdr:colOff>38100</xdr:colOff>
      <xdr:row>1</xdr:row>
      <xdr:rowOff>19050</xdr:rowOff>
    </xdr:from>
    <xdr:to>
      <xdr:col>42</xdr:col>
      <xdr:colOff>693420</xdr:colOff>
      <xdr:row>1</xdr:row>
      <xdr:rowOff>438150</xdr:rowOff>
    </xdr:to>
    <xdr:sp macro="" textlink="">
      <xdr:nvSpPr>
        <xdr:cNvPr id="2" name="1 Rectángulo redondeado">
          <a:extLst>
            <a:ext uri="{FF2B5EF4-FFF2-40B4-BE49-F238E27FC236}">
              <a16:creationId xmlns:a16="http://schemas.microsoft.com/office/drawing/2014/main" id="{00000000-0008-0000-0A00-000002000000}"/>
            </a:ext>
          </a:extLst>
        </xdr:cNvPr>
        <xdr:cNvSpPr/>
      </xdr:nvSpPr>
      <xdr:spPr>
        <a:xfrm>
          <a:off x="746760" y="179070"/>
          <a:ext cx="1641348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28575</xdr:colOff>
      <xdr:row>2</xdr:row>
      <xdr:rowOff>9525</xdr:rowOff>
    </xdr:from>
    <xdr:to>
      <xdr:col>42</xdr:col>
      <xdr:colOff>701040</xdr:colOff>
      <xdr:row>2</xdr:row>
      <xdr:rowOff>342900</xdr:rowOff>
    </xdr:to>
    <xdr:sp macro="" textlink="">
      <xdr:nvSpPr>
        <xdr:cNvPr id="3" name="2 Rectángulo redondeado">
          <a:extLst>
            <a:ext uri="{FF2B5EF4-FFF2-40B4-BE49-F238E27FC236}">
              <a16:creationId xmlns:a16="http://schemas.microsoft.com/office/drawing/2014/main" id="{00000000-0008-0000-0A00-000003000000}"/>
            </a:ext>
          </a:extLst>
        </xdr:cNvPr>
        <xdr:cNvSpPr/>
      </xdr:nvSpPr>
      <xdr:spPr>
        <a:xfrm>
          <a:off x="737235" y="680085"/>
          <a:ext cx="164306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recibidos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9525</xdr:colOff>
      <xdr:row>25</xdr:row>
      <xdr:rowOff>180975</xdr:rowOff>
    </xdr:from>
    <xdr:to>
      <xdr:col>42</xdr:col>
      <xdr:colOff>594360</xdr:colOff>
      <xdr:row>26</xdr:row>
      <xdr:rowOff>19050</xdr:rowOff>
    </xdr:to>
    <xdr:sp macro="" textlink="">
      <xdr:nvSpPr>
        <xdr:cNvPr id="4" name="3 Rectángulo redondeado">
          <a:extLst>
            <a:ext uri="{FF2B5EF4-FFF2-40B4-BE49-F238E27FC236}">
              <a16:creationId xmlns:a16="http://schemas.microsoft.com/office/drawing/2014/main" id="{00000000-0008-0000-0A00-000004000000}"/>
            </a:ext>
          </a:extLst>
        </xdr:cNvPr>
        <xdr:cNvSpPr/>
      </xdr:nvSpPr>
      <xdr:spPr>
        <a:xfrm>
          <a:off x="718185" y="6200775"/>
          <a:ext cx="1634299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recibidos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809625</xdr:colOff>
      <xdr:row>1</xdr:row>
      <xdr:rowOff>9525</xdr:rowOff>
    </xdr:from>
    <xdr:to>
      <xdr:col>44</xdr:col>
      <xdr:colOff>1</xdr:colOff>
      <xdr:row>1</xdr:row>
      <xdr:rowOff>295274</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A00-000007000000}"/>
            </a:ext>
          </a:extLst>
        </xdr:cNvPr>
        <xdr:cNvSpPr/>
      </xdr:nvSpPr>
      <xdr:spPr>
        <a:xfrm flipH="1">
          <a:off x="16840200" y="171450"/>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xdr:col>
      <xdr:colOff>19051</xdr:colOff>
      <xdr:row>1</xdr:row>
      <xdr:rowOff>19050</xdr:rowOff>
    </xdr:from>
    <xdr:to>
      <xdr:col>42</xdr:col>
      <xdr:colOff>701040</xdr:colOff>
      <xdr:row>1</xdr:row>
      <xdr:rowOff>438150</xdr:rowOff>
    </xdr:to>
    <xdr:sp macro="" textlink="">
      <xdr:nvSpPr>
        <xdr:cNvPr id="2" name="1 Rectángulo redondeado">
          <a:extLst>
            <a:ext uri="{FF2B5EF4-FFF2-40B4-BE49-F238E27FC236}">
              <a16:creationId xmlns:a16="http://schemas.microsoft.com/office/drawing/2014/main" id="{00000000-0008-0000-0B00-000002000000}"/>
            </a:ext>
          </a:extLst>
        </xdr:cNvPr>
        <xdr:cNvSpPr/>
      </xdr:nvSpPr>
      <xdr:spPr>
        <a:xfrm>
          <a:off x="727711" y="179070"/>
          <a:ext cx="16455389"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Servicios comunes de actos de comunicación y ejecución</a:t>
          </a:r>
        </a:p>
      </xdr:txBody>
    </xdr:sp>
    <xdr:clientData/>
  </xdr:twoCellAnchor>
  <xdr:twoCellAnchor>
    <xdr:from>
      <xdr:col>1</xdr:col>
      <xdr:colOff>9525</xdr:colOff>
      <xdr:row>1</xdr:row>
      <xdr:rowOff>504825</xdr:rowOff>
    </xdr:from>
    <xdr:to>
      <xdr:col>42</xdr:col>
      <xdr:colOff>693420</xdr:colOff>
      <xdr:row>2</xdr:row>
      <xdr:rowOff>323850</xdr:rowOff>
    </xdr:to>
    <xdr:sp macro="" textlink="">
      <xdr:nvSpPr>
        <xdr:cNvPr id="3" name="2 Rectángulo redondeado">
          <a:extLst>
            <a:ext uri="{FF2B5EF4-FFF2-40B4-BE49-F238E27FC236}">
              <a16:creationId xmlns:a16="http://schemas.microsoft.com/office/drawing/2014/main" id="{00000000-0008-0000-0B00-000003000000}"/>
            </a:ext>
          </a:extLst>
        </xdr:cNvPr>
        <xdr:cNvSpPr/>
      </xdr:nvSpPr>
      <xdr:spPr>
        <a:xfrm>
          <a:off x="718185" y="664845"/>
          <a:ext cx="16457295"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con cumplimiento positivo en los Servicios Comunes  por TSJ</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708658</xdr:colOff>
      <xdr:row>24</xdr:row>
      <xdr:rowOff>285751</xdr:rowOff>
    </xdr:from>
    <xdr:to>
      <xdr:col>42</xdr:col>
      <xdr:colOff>662939</xdr:colOff>
      <xdr:row>25</xdr:row>
      <xdr:rowOff>1</xdr:rowOff>
    </xdr:to>
    <xdr:sp macro="" textlink="">
      <xdr:nvSpPr>
        <xdr:cNvPr id="4" name="3 Rectángulo redondeado">
          <a:extLst>
            <a:ext uri="{FF2B5EF4-FFF2-40B4-BE49-F238E27FC236}">
              <a16:creationId xmlns:a16="http://schemas.microsoft.com/office/drawing/2014/main" id="{00000000-0008-0000-0B00-000004000000}"/>
            </a:ext>
          </a:extLst>
        </xdr:cNvPr>
        <xdr:cNvSpPr/>
      </xdr:nvSpPr>
      <xdr:spPr>
        <a:xfrm>
          <a:off x="708658" y="6145531"/>
          <a:ext cx="16436341" cy="33909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con cumplimiento positivo</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42</xdr:col>
      <xdr:colOff>790575</xdr:colOff>
      <xdr:row>1</xdr:row>
      <xdr:rowOff>0</xdr:rowOff>
    </xdr:from>
    <xdr:to>
      <xdr:col>43</xdr:col>
      <xdr:colOff>800101</xdr:colOff>
      <xdr:row>1</xdr:row>
      <xdr:rowOff>285749</xdr:rowOff>
    </xdr:to>
    <xdr:sp macro="" textlink="">
      <xdr:nvSpPr>
        <xdr:cNvPr id="7" name="6 Pentágono">
          <a:hlinkClick xmlns:r="http://schemas.openxmlformats.org/officeDocument/2006/relationships" r:id="rId1"/>
          <a:extLst>
            <a:ext uri="{FF2B5EF4-FFF2-40B4-BE49-F238E27FC236}">
              <a16:creationId xmlns:a16="http://schemas.microsoft.com/office/drawing/2014/main" id="{00000000-0008-0000-0B00-000007000000}"/>
            </a:ext>
          </a:extLst>
        </xdr:cNvPr>
        <xdr:cNvSpPr/>
      </xdr:nvSpPr>
      <xdr:spPr>
        <a:xfrm flipH="1">
          <a:off x="16840200" y="16192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1</xdr:row>
      <xdr:rowOff>0</xdr:rowOff>
    </xdr:from>
    <xdr:to>
      <xdr:col>20</xdr:col>
      <xdr:colOff>348615</xdr:colOff>
      <xdr:row>1</xdr:row>
      <xdr:rowOff>419100</xdr:rowOff>
    </xdr:to>
    <xdr:sp macro="" textlink="">
      <xdr:nvSpPr>
        <xdr:cNvPr id="2" name="1 Rectángulo redondeado">
          <a:extLst>
            <a:ext uri="{FF2B5EF4-FFF2-40B4-BE49-F238E27FC236}">
              <a16:creationId xmlns:a16="http://schemas.microsoft.com/office/drawing/2014/main" id="{00000000-0008-0000-0C00-000002000000}"/>
            </a:ext>
          </a:extLst>
        </xdr:cNvPr>
        <xdr:cNvSpPr/>
      </xdr:nvSpPr>
      <xdr:spPr>
        <a:xfrm>
          <a:off x="723900" y="161925"/>
          <a:ext cx="1664970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66676</xdr:colOff>
      <xdr:row>2</xdr:row>
      <xdr:rowOff>9525</xdr:rowOff>
    </xdr:from>
    <xdr:to>
      <xdr:col>20</xdr:col>
      <xdr:colOff>329565</xdr:colOff>
      <xdr:row>2</xdr:row>
      <xdr:rowOff>342900</xdr:rowOff>
    </xdr:to>
    <xdr:sp macro="" textlink="">
      <xdr:nvSpPr>
        <xdr:cNvPr id="3" name="2 Rectángulo redondeado">
          <a:extLst>
            <a:ext uri="{FF2B5EF4-FFF2-40B4-BE49-F238E27FC236}">
              <a16:creationId xmlns:a16="http://schemas.microsoft.com/office/drawing/2014/main" id="{00000000-0008-0000-0C00-000003000000}"/>
            </a:ext>
          </a:extLst>
        </xdr:cNvPr>
        <xdr:cNvSpPr/>
      </xdr:nvSpPr>
      <xdr:spPr>
        <a:xfrm>
          <a:off x="752476" y="685800"/>
          <a:ext cx="16602074"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28574</xdr:colOff>
      <xdr:row>25</xdr:row>
      <xdr:rowOff>28575</xdr:rowOff>
    </xdr:from>
    <xdr:to>
      <xdr:col>20</xdr:col>
      <xdr:colOff>339090</xdr:colOff>
      <xdr:row>26</xdr:row>
      <xdr:rowOff>171450</xdr:rowOff>
    </xdr:to>
    <xdr:sp macro="" textlink="">
      <xdr:nvSpPr>
        <xdr:cNvPr id="4" name="3 Rectángulo redondeado">
          <a:extLst>
            <a:ext uri="{FF2B5EF4-FFF2-40B4-BE49-F238E27FC236}">
              <a16:creationId xmlns:a16="http://schemas.microsoft.com/office/drawing/2014/main" id="{00000000-0008-0000-0C00-000004000000}"/>
            </a:ext>
          </a:extLst>
        </xdr:cNvPr>
        <xdr:cNvSpPr/>
      </xdr:nvSpPr>
      <xdr:spPr>
        <a:xfrm>
          <a:off x="714374" y="6172200"/>
          <a:ext cx="166497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Total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815340</xdr:colOff>
      <xdr:row>4</xdr:row>
      <xdr:rowOff>1904</xdr:rowOff>
    </xdr:from>
    <xdr:to>
      <xdr:col>20</xdr:col>
      <xdr:colOff>323850</xdr:colOff>
      <xdr:row>21</xdr:row>
      <xdr:rowOff>171449</xdr:rowOff>
    </xdr:to>
    <xdr:graphicFrame macro="">
      <xdr:nvGraphicFramePr>
        <xdr:cNvPr id="6" name="Gráfico 5">
          <a:extLst>
            <a:ext uri="{FF2B5EF4-FFF2-40B4-BE49-F238E27FC236}">
              <a16:creationId xmlns:a16="http://schemas.microsoft.com/office/drawing/2014/main" id="{77714DE5-F980-4E17-87E9-D56A635D0D3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803910</xdr:colOff>
      <xdr:row>51</xdr:row>
      <xdr:rowOff>146684</xdr:rowOff>
    </xdr:from>
    <xdr:to>
      <xdr:col>20</xdr:col>
      <xdr:colOff>171450</xdr:colOff>
      <xdr:row>69</xdr:row>
      <xdr:rowOff>175259</xdr:rowOff>
    </xdr:to>
    <xdr:graphicFrame macro="">
      <xdr:nvGraphicFramePr>
        <xdr:cNvPr id="8" name="Gráfico 7">
          <a:extLst>
            <a:ext uri="{FF2B5EF4-FFF2-40B4-BE49-F238E27FC236}">
              <a16:creationId xmlns:a16="http://schemas.microsoft.com/office/drawing/2014/main" id="{9F9B88D0-7D0E-4AE2-A982-6BB4A655FEA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57148</xdr:colOff>
      <xdr:row>48</xdr:row>
      <xdr:rowOff>171450</xdr:rowOff>
    </xdr:from>
    <xdr:to>
      <xdr:col>20</xdr:col>
      <xdr:colOff>236220</xdr:colOff>
      <xdr:row>50</xdr:row>
      <xdr:rowOff>180975</xdr:rowOff>
    </xdr:to>
    <xdr:sp macro="" textlink="">
      <xdr:nvSpPr>
        <xdr:cNvPr id="9" name="2 Rectángulo redondeado">
          <a:extLst>
            <a:ext uri="{FF2B5EF4-FFF2-40B4-BE49-F238E27FC236}">
              <a16:creationId xmlns:a16="http://schemas.microsoft.com/office/drawing/2014/main" id="{C96273D5-12FB-4749-B579-57E77DD4FE83}"/>
            </a:ext>
          </a:extLst>
        </xdr:cNvPr>
        <xdr:cNvSpPr/>
      </xdr:nvSpPr>
      <xdr:spPr>
        <a:xfrm>
          <a:off x="765808" y="11494770"/>
          <a:ext cx="17194532" cy="39052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152399</xdr:colOff>
      <xdr:row>1</xdr:row>
      <xdr:rowOff>495300</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8273F415-C786-41E2-92C5-DC03DB006FE9}"/>
            </a:ext>
          </a:extLst>
        </xdr:cNvPr>
        <xdr:cNvSpPr/>
      </xdr:nvSpPr>
      <xdr:spPr>
        <a:xfrm flipH="1">
          <a:off x="18577560" y="16002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9526</xdr:colOff>
      <xdr:row>0</xdr:row>
      <xdr:rowOff>133350</xdr:rowOff>
    </xdr:from>
    <xdr:to>
      <xdr:col>24</xdr:col>
      <xdr:colOff>281940</xdr:colOff>
      <xdr:row>1</xdr:row>
      <xdr:rowOff>390525</xdr:rowOff>
    </xdr:to>
    <xdr:sp macro="" textlink="">
      <xdr:nvSpPr>
        <xdr:cNvPr id="2" name="1 Rectángulo redondeado">
          <a:extLst>
            <a:ext uri="{FF2B5EF4-FFF2-40B4-BE49-F238E27FC236}">
              <a16:creationId xmlns:a16="http://schemas.microsoft.com/office/drawing/2014/main" id="{00000000-0008-0000-0D00-000002000000}"/>
            </a:ext>
          </a:extLst>
        </xdr:cNvPr>
        <xdr:cNvSpPr/>
      </xdr:nvSpPr>
      <xdr:spPr>
        <a:xfrm>
          <a:off x="725806" y="133350"/>
          <a:ext cx="17021174" cy="424815"/>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1</xdr:row>
      <xdr:rowOff>495300</xdr:rowOff>
    </xdr:from>
    <xdr:to>
      <xdr:col>24</xdr:col>
      <xdr:colOff>289560</xdr:colOff>
      <xdr:row>2</xdr:row>
      <xdr:rowOff>314325</xdr:rowOff>
    </xdr:to>
    <xdr:sp macro="" textlink="">
      <xdr:nvSpPr>
        <xdr:cNvPr id="3" name="2 Rectángulo redondeado">
          <a:extLst>
            <a:ext uri="{FF2B5EF4-FFF2-40B4-BE49-F238E27FC236}">
              <a16:creationId xmlns:a16="http://schemas.microsoft.com/office/drawing/2014/main" id="{00000000-0008-0000-0D00-000003000000}"/>
            </a:ext>
          </a:extLst>
        </xdr:cNvPr>
        <xdr:cNvSpPr/>
      </xdr:nvSpPr>
      <xdr:spPr>
        <a:xfrm>
          <a:off x="716281" y="662940"/>
          <a:ext cx="17038319"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9524</xdr:colOff>
      <xdr:row>24</xdr:row>
      <xdr:rowOff>47625</xdr:rowOff>
    </xdr:from>
    <xdr:to>
      <xdr:col>24</xdr:col>
      <xdr:colOff>304800</xdr:colOff>
      <xdr:row>27</xdr:row>
      <xdr:rowOff>57150</xdr:rowOff>
    </xdr:to>
    <xdr:sp macro="" textlink="">
      <xdr:nvSpPr>
        <xdr:cNvPr id="4" name="3 Rectángulo redondeado">
          <a:extLst>
            <a:ext uri="{FF2B5EF4-FFF2-40B4-BE49-F238E27FC236}">
              <a16:creationId xmlns:a16="http://schemas.microsoft.com/office/drawing/2014/main" id="{00000000-0008-0000-0D00-000004000000}"/>
            </a:ext>
          </a:extLst>
        </xdr:cNvPr>
        <xdr:cNvSpPr/>
      </xdr:nvSpPr>
      <xdr:spPr>
        <a:xfrm>
          <a:off x="725804" y="5808345"/>
          <a:ext cx="17044036" cy="5810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 ejecución hipotecaria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62864</xdr:colOff>
      <xdr:row>4</xdr:row>
      <xdr:rowOff>1904</xdr:rowOff>
    </xdr:from>
    <xdr:to>
      <xdr:col>24</xdr:col>
      <xdr:colOff>312420</xdr:colOff>
      <xdr:row>21</xdr:row>
      <xdr:rowOff>154305</xdr:rowOff>
    </xdr:to>
    <xdr:graphicFrame macro="">
      <xdr:nvGraphicFramePr>
        <xdr:cNvPr id="6" name="Gráfico 5">
          <a:extLst>
            <a:ext uri="{FF2B5EF4-FFF2-40B4-BE49-F238E27FC236}">
              <a16:creationId xmlns:a16="http://schemas.microsoft.com/office/drawing/2014/main" id="{EDD5C4F3-C654-4A09-A3C5-D17D1E6176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817245</xdr:colOff>
      <xdr:row>52</xdr:row>
      <xdr:rowOff>19050</xdr:rowOff>
    </xdr:from>
    <xdr:to>
      <xdr:col>24</xdr:col>
      <xdr:colOff>106680</xdr:colOff>
      <xdr:row>69</xdr:row>
      <xdr:rowOff>114300</xdr:rowOff>
    </xdr:to>
    <xdr:graphicFrame macro="">
      <xdr:nvGraphicFramePr>
        <xdr:cNvPr id="8" name="Gráfico 7">
          <a:extLst>
            <a:ext uri="{FF2B5EF4-FFF2-40B4-BE49-F238E27FC236}">
              <a16:creationId xmlns:a16="http://schemas.microsoft.com/office/drawing/2014/main" id="{195589EC-906D-45C0-A21A-D56D39EF4E2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638172</xdr:colOff>
      <xdr:row>49</xdr:row>
      <xdr:rowOff>0</xdr:rowOff>
    </xdr:from>
    <xdr:to>
      <xdr:col>24</xdr:col>
      <xdr:colOff>182879</xdr:colOff>
      <xdr:row>51</xdr:row>
      <xdr:rowOff>9525</xdr:rowOff>
    </xdr:to>
    <xdr:sp macro="" textlink="">
      <xdr:nvSpPr>
        <xdr:cNvPr id="9" name="2 Rectángulo redondeado">
          <a:extLst>
            <a:ext uri="{FF2B5EF4-FFF2-40B4-BE49-F238E27FC236}">
              <a16:creationId xmlns:a16="http://schemas.microsoft.com/office/drawing/2014/main" id="{D7162B04-35D8-4345-AF7B-2CE819CBB677}"/>
            </a:ext>
          </a:extLst>
        </xdr:cNvPr>
        <xdr:cNvSpPr/>
      </xdr:nvSpPr>
      <xdr:spPr>
        <a:xfrm>
          <a:off x="638172" y="11193780"/>
          <a:ext cx="17009747"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ejecuciones hipotecarias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25</xdr:col>
      <xdr:colOff>0</xdr:colOff>
      <xdr:row>1</xdr:row>
      <xdr:rowOff>0</xdr:rowOff>
    </xdr:from>
    <xdr:to>
      <xdr:col>26</xdr:col>
      <xdr:colOff>47625</xdr:colOff>
      <xdr:row>1</xdr:row>
      <xdr:rowOff>333375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CF092B08-E5A5-49C2-BA0E-DECE72B236FC}"/>
            </a:ext>
          </a:extLst>
        </xdr:cNvPr>
        <xdr:cNvSpPr/>
      </xdr:nvSpPr>
      <xdr:spPr>
        <a:xfrm flipH="1">
          <a:off x="18196560" y="167640"/>
          <a:ext cx="893445"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9523</xdr:colOff>
      <xdr:row>0</xdr:row>
      <xdr:rowOff>123825</xdr:rowOff>
    </xdr:from>
    <xdr:to>
      <xdr:col>23</xdr:col>
      <xdr:colOff>175260</xdr:colOff>
      <xdr:row>1</xdr:row>
      <xdr:rowOff>381000</xdr:rowOff>
    </xdr:to>
    <xdr:sp macro="" textlink="">
      <xdr:nvSpPr>
        <xdr:cNvPr id="2" name="1 Rectángulo redondeado">
          <a:extLst>
            <a:ext uri="{FF2B5EF4-FFF2-40B4-BE49-F238E27FC236}">
              <a16:creationId xmlns:a16="http://schemas.microsoft.com/office/drawing/2014/main" id="{00000000-0008-0000-0E00-000002000000}"/>
            </a:ext>
          </a:extLst>
        </xdr:cNvPr>
        <xdr:cNvSpPr/>
      </xdr:nvSpPr>
      <xdr:spPr>
        <a:xfrm>
          <a:off x="695323" y="123825"/>
          <a:ext cx="16087727"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19050</xdr:colOff>
      <xdr:row>2</xdr:row>
      <xdr:rowOff>19050</xdr:rowOff>
    </xdr:from>
    <xdr:to>
      <xdr:col>23</xdr:col>
      <xdr:colOff>184785</xdr:colOff>
      <xdr:row>3</xdr:row>
      <xdr:rowOff>0</xdr:rowOff>
    </xdr:to>
    <xdr:sp macro="" textlink="">
      <xdr:nvSpPr>
        <xdr:cNvPr id="3" name="2 Rectángulo redondeado">
          <a:extLst>
            <a:ext uri="{FF2B5EF4-FFF2-40B4-BE49-F238E27FC236}">
              <a16:creationId xmlns:a16="http://schemas.microsoft.com/office/drawing/2014/main" id="{00000000-0008-0000-0E00-000003000000}"/>
            </a:ext>
          </a:extLst>
        </xdr:cNvPr>
        <xdr:cNvSpPr/>
      </xdr:nvSpPr>
      <xdr:spPr>
        <a:xfrm>
          <a:off x="704850" y="695325"/>
          <a:ext cx="16087725"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practicados como consecuencia de procedimientos derivados de la Ley de Arrendamientos Urbanos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24</xdr:row>
      <xdr:rowOff>114300</xdr:rowOff>
    </xdr:from>
    <xdr:to>
      <xdr:col>23</xdr:col>
      <xdr:colOff>203835</xdr:colOff>
      <xdr:row>27</xdr:row>
      <xdr:rowOff>19050</xdr:rowOff>
    </xdr:to>
    <xdr:sp macro="" textlink="">
      <xdr:nvSpPr>
        <xdr:cNvPr id="4" name="3 Rectángulo redondeado">
          <a:extLst>
            <a:ext uri="{FF2B5EF4-FFF2-40B4-BE49-F238E27FC236}">
              <a16:creationId xmlns:a16="http://schemas.microsoft.com/office/drawing/2014/main" id="{00000000-0008-0000-0E00-000004000000}"/>
            </a:ext>
          </a:extLst>
        </xdr:cNvPr>
        <xdr:cNvSpPr/>
      </xdr:nvSpPr>
      <xdr:spPr>
        <a:xfrm>
          <a:off x="685800" y="5848350"/>
          <a:ext cx="16125825"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Lanzamientos practicados como consecuencia de procedimientos derivados de la Ley de Arrendamientos Urbanos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15240</xdr:colOff>
      <xdr:row>3</xdr:row>
      <xdr:rowOff>76200</xdr:rowOff>
    </xdr:from>
    <xdr:to>
      <xdr:col>23</xdr:col>
      <xdr:colOff>184785</xdr:colOff>
      <xdr:row>21</xdr:row>
      <xdr:rowOff>32385</xdr:rowOff>
    </xdr:to>
    <xdr:graphicFrame macro="">
      <xdr:nvGraphicFramePr>
        <xdr:cNvPr id="7" name="Gráfico 6">
          <a:extLst>
            <a:ext uri="{FF2B5EF4-FFF2-40B4-BE49-F238E27FC236}">
              <a16:creationId xmlns:a16="http://schemas.microsoft.com/office/drawing/2014/main" id="{15927C2A-B3F7-489A-AA8D-B38E071940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817244</xdr:colOff>
      <xdr:row>52</xdr:row>
      <xdr:rowOff>24765</xdr:rowOff>
    </xdr:from>
    <xdr:to>
      <xdr:col>22</xdr:col>
      <xdr:colOff>815339</xdr:colOff>
      <xdr:row>69</xdr:row>
      <xdr:rowOff>158115</xdr:rowOff>
    </xdr:to>
    <xdr:graphicFrame macro="">
      <xdr:nvGraphicFramePr>
        <xdr:cNvPr id="8" name="Gráfico 7">
          <a:extLst>
            <a:ext uri="{FF2B5EF4-FFF2-40B4-BE49-F238E27FC236}">
              <a16:creationId xmlns:a16="http://schemas.microsoft.com/office/drawing/2014/main" id="{AE2764AC-C6A8-4FF4-9895-68EF3D1A3C7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0</xdr:rowOff>
    </xdr:from>
    <xdr:to>
      <xdr:col>23</xdr:col>
      <xdr:colOff>15240</xdr:colOff>
      <xdr:row>51</xdr:row>
      <xdr:rowOff>9525</xdr:rowOff>
    </xdr:to>
    <xdr:sp macro="" textlink="">
      <xdr:nvSpPr>
        <xdr:cNvPr id="9" name="2 Rectángulo redondeado">
          <a:extLst>
            <a:ext uri="{FF2B5EF4-FFF2-40B4-BE49-F238E27FC236}">
              <a16:creationId xmlns:a16="http://schemas.microsoft.com/office/drawing/2014/main" id="{C4331D9D-1703-4530-9CF3-B829A4704EC2}"/>
            </a:ext>
          </a:extLst>
        </xdr:cNvPr>
        <xdr:cNvSpPr/>
      </xdr:nvSpPr>
      <xdr:spPr>
        <a:xfrm>
          <a:off x="581023" y="11330940"/>
          <a:ext cx="16685897"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Lanzamientos derivados de la L.A.U.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47625</xdr:colOff>
      <xdr:row>1</xdr:row>
      <xdr:rowOff>333375</xdr:rowOff>
    </xdr:to>
    <xdr:sp macro="" textlink="">
      <xdr:nvSpPr>
        <xdr:cNvPr id="5" name="6 Pentágono">
          <a:hlinkClick xmlns:r="http://schemas.openxmlformats.org/officeDocument/2006/relationships" r:id="rId3"/>
          <a:extLst>
            <a:ext uri="{FF2B5EF4-FFF2-40B4-BE49-F238E27FC236}">
              <a16:creationId xmlns:a16="http://schemas.microsoft.com/office/drawing/2014/main" id="{34545686-F56B-4243-9FFA-0EC27F25AC17}"/>
            </a:ext>
          </a:extLst>
        </xdr:cNvPr>
        <xdr:cNvSpPr/>
      </xdr:nvSpPr>
      <xdr:spPr>
        <a:xfrm flipH="1">
          <a:off x="17983200" y="167640"/>
          <a:ext cx="893445" cy="3333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1</xdr:colOff>
      <xdr:row>1</xdr:row>
      <xdr:rowOff>9525</xdr:rowOff>
    </xdr:from>
    <xdr:to>
      <xdr:col>23</xdr:col>
      <xdr:colOff>518161</xdr:colOff>
      <xdr:row>1</xdr:row>
      <xdr:rowOff>428625</xdr:rowOff>
    </xdr:to>
    <xdr:sp macro="" textlink="">
      <xdr:nvSpPr>
        <xdr:cNvPr id="2" name="1 Rectángulo redondeado">
          <a:extLst>
            <a:ext uri="{FF2B5EF4-FFF2-40B4-BE49-F238E27FC236}">
              <a16:creationId xmlns:a16="http://schemas.microsoft.com/office/drawing/2014/main" id="{00000000-0008-0000-0F00-000002000000}"/>
            </a:ext>
          </a:extLst>
        </xdr:cNvPr>
        <xdr:cNvSpPr/>
      </xdr:nvSpPr>
      <xdr:spPr>
        <a:xfrm>
          <a:off x="708661" y="177165"/>
          <a:ext cx="1669542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a:t>
          </a:r>
        </a:p>
      </xdr:txBody>
    </xdr:sp>
    <xdr:clientData/>
  </xdr:twoCellAnchor>
  <xdr:twoCellAnchor editAs="oneCell">
    <xdr:from>
      <xdr:col>1</xdr:col>
      <xdr:colOff>1</xdr:colOff>
      <xdr:row>2</xdr:row>
      <xdr:rowOff>0</xdr:rowOff>
    </xdr:from>
    <xdr:to>
      <xdr:col>23</xdr:col>
      <xdr:colOff>563880</xdr:colOff>
      <xdr:row>2</xdr:row>
      <xdr:rowOff>333375</xdr:rowOff>
    </xdr:to>
    <xdr:sp macro="" textlink="">
      <xdr:nvSpPr>
        <xdr:cNvPr id="3" name="2 Rectángulo redondeado">
          <a:extLst>
            <a:ext uri="{FF2B5EF4-FFF2-40B4-BE49-F238E27FC236}">
              <a16:creationId xmlns:a16="http://schemas.microsoft.com/office/drawing/2014/main" id="{00000000-0008-0000-0F00-000003000000}"/>
            </a:ext>
          </a:extLst>
        </xdr:cNvPr>
        <xdr:cNvSpPr/>
      </xdr:nvSpPr>
      <xdr:spPr>
        <a:xfrm>
          <a:off x="708661" y="678180"/>
          <a:ext cx="16741139"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editAs="oneCell">
    <xdr:from>
      <xdr:col>1</xdr:col>
      <xdr:colOff>0</xdr:colOff>
      <xdr:row>25</xdr:row>
      <xdr:rowOff>19050</xdr:rowOff>
    </xdr:from>
    <xdr:to>
      <xdr:col>23</xdr:col>
      <xdr:colOff>609600</xdr:colOff>
      <xdr:row>27</xdr:row>
      <xdr:rowOff>28575</xdr:rowOff>
    </xdr:to>
    <xdr:sp macro="" textlink="">
      <xdr:nvSpPr>
        <xdr:cNvPr id="4" name="3 Rectángulo redondeado">
          <a:extLst>
            <a:ext uri="{FF2B5EF4-FFF2-40B4-BE49-F238E27FC236}">
              <a16:creationId xmlns:a16="http://schemas.microsoft.com/office/drawing/2014/main" id="{00000000-0008-0000-0F00-000004000000}"/>
            </a:ext>
          </a:extLst>
        </xdr:cNvPr>
        <xdr:cNvSpPr/>
      </xdr:nvSpPr>
      <xdr:spPr>
        <a:xfrm>
          <a:off x="685800" y="5800725"/>
          <a:ext cx="16306800" cy="390525"/>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Evolución respecto al mismo trimestre del año anterior de Otros lanzamientos practicados </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800100</xdr:colOff>
      <xdr:row>4</xdr:row>
      <xdr:rowOff>41910</xdr:rowOff>
    </xdr:from>
    <xdr:to>
      <xdr:col>23</xdr:col>
      <xdr:colOff>510540</xdr:colOff>
      <xdr:row>21</xdr:row>
      <xdr:rowOff>184785</xdr:rowOff>
    </xdr:to>
    <xdr:graphicFrame macro="">
      <xdr:nvGraphicFramePr>
        <xdr:cNvPr id="6" name="Gráfico 5">
          <a:extLst>
            <a:ext uri="{FF2B5EF4-FFF2-40B4-BE49-F238E27FC236}">
              <a16:creationId xmlns:a16="http://schemas.microsoft.com/office/drawing/2014/main" id="{C168560D-A4E0-494E-8B94-84C1827CD6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807720</xdr:colOff>
      <xdr:row>51</xdr:row>
      <xdr:rowOff>150495</xdr:rowOff>
    </xdr:from>
    <xdr:to>
      <xdr:col>23</xdr:col>
      <xdr:colOff>485775</xdr:colOff>
      <xdr:row>69</xdr:row>
      <xdr:rowOff>137161</xdr:rowOff>
    </xdr:to>
    <xdr:graphicFrame macro="">
      <xdr:nvGraphicFramePr>
        <xdr:cNvPr id="8" name="Gráfico 7">
          <a:extLst>
            <a:ext uri="{FF2B5EF4-FFF2-40B4-BE49-F238E27FC236}">
              <a16:creationId xmlns:a16="http://schemas.microsoft.com/office/drawing/2014/main" id="{4F654364-33C4-4EC6-8ED8-8F153C28A4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581023</xdr:colOff>
      <xdr:row>49</xdr:row>
      <xdr:rowOff>22860</xdr:rowOff>
    </xdr:from>
    <xdr:to>
      <xdr:col>23</xdr:col>
      <xdr:colOff>518160</xdr:colOff>
      <xdr:row>51</xdr:row>
      <xdr:rowOff>32385</xdr:rowOff>
    </xdr:to>
    <xdr:sp macro="" textlink="">
      <xdr:nvSpPr>
        <xdr:cNvPr id="9" name="2 Rectángulo redondeado">
          <a:extLst>
            <a:ext uri="{FF2B5EF4-FFF2-40B4-BE49-F238E27FC236}">
              <a16:creationId xmlns:a16="http://schemas.microsoft.com/office/drawing/2014/main" id="{F4006D77-5AA2-4874-86E9-773B470B5B24}"/>
            </a:ext>
          </a:extLst>
        </xdr:cNvPr>
        <xdr:cNvSpPr/>
      </xdr:nvSpPr>
      <xdr:spPr>
        <a:xfrm>
          <a:off x="581023" y="11140440"/>
          <a:ext cx="16899257"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Otros lanzamientos practicados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24</xdr:col>
      <xdr:colOff>0</xdr:colOff>
      <xdr:row>1</xdr:row>
      <xdr:rowOff>0</xdr:rowOff>
    </xdr:from>
    <xdr:to>
      <xdr:col>25</xdr:col>
      <xdr:colOff>152399</xdr:colOff>
      <xdr:row>1</xdr:row>
      <xdr:rowOff>495300</xdr:rowOff>
    </xdr:to>
    <xdr:sp macro="" textlink="">
      <xdr:nvSpPr>
        <xdr:cNvPr id="10" name="6 Pentágono">
          <a:hlinkClick xmlns:r="http://schemas.openxmlformats.org/officeDocument/2006/relationships" r:id="rId3"/>
          <a:extLst>
            <a:ext uri="{FF2B5EF4-FFF2-40B4-BE49-F238E27FC236}">
              <a16:creationId xmlns:a16="http://schemas.microsoft.com/office/drawing/2014/main" id="{3695CF94-6D51-4897-935D-EC554384F317}"/>
            </a:ext>
          </a:extLst>
        </xdr:cNvPr>
        <xdr:cNvSpPr/>
      </xdr:nvSpPr>
      <xdr:spPr>
        <a:xfrm flipH="1">
          <a:off x="17731740" y="167640"/>
          <a:ext cx="998219" cy="495300"/>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57150</xdr:colOff>
      <xdr:row>1</xdr:row>
      <xdr:rowOff>0</xdr:rowOff>
    </xdr:from>
    <xdr:to>
      <xdr:col>20</xdr:col>
      <xdr:colOff>316230</xdr:colOff>
      <xdr:row>1</xdr:row>
      <xdr:rowOff>419100</xdr:rowOff>
    </xdr:to>
    <xdr:sp macro="" textlink="">
      <xdr:nvSpPr>
        <xdr:cNvPr id="2" name="1 Rectángulo redondeado">
          <a:extLst>
            <a:ext uri="{FF2B5EF4-FFF2-40B4-BE49-F238E27FC236}">
              <a16:creationId xmlns:a16="http://schemas.microsoft.com/office/drawing/2014/main" id="{00000000-0008-0000-1100-000002000000}"/>
            </a:ext>
          </a:extLst>
        </xdr:cNvPr>
        <xdr:cNvSpPr/>
      </xdr:nvSpPr>
      <xdr:spPr>
        <a:xfrm>
          <a:off x="819150" y="161925"/>
          <a:ext cx="160210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Primera Instancia y primera instancia e instrucción</a:t>
          </a:r>
        </a:p>
      </xdr:txBody>
    </xdr:sp>
    <xdr:clientData/>
  </xdr:twoCellAnchor>
  <xdr:twoCellAnchor editAs="oneCell">
    <xdr:from>
      <xdr:col>1</xdr:col>
      <xdr:colOff>19049</xdr:colOff>
      <xdr:row>2</xdr:row>
      <xdr:rowOff>28575</xdr:rowOff>
    </xdr:from>
    <xdr:to>
      <xdr:col>20</xdr:col>
      <xdr:colOff>344805</xdr:colOff>
      <xdr:row>4</xdr:row>
      <xdr:rowOff>76200</xdr:rowOff>
    </xdr:to>
    <xdr:sp macro="" textlink="">
      <xdr:nvSpPr>
        <xdr:cNvPr id="3" name="2 Rectángulo redondeado">
          <a:extLst>
            <a:ext uri="{FF2B5EF4-FFF2-40B4-BE49-F238E27FC236}">
              <a16:creationId xmlns:a16="http://schemas.microsoft.com/office/drawing/2014/main" id="{00000000-0008-0000-1100-000003000000}"/>
            </a:ext>
          </a:extLst>
        </xdr:cNvPr>
        <xdr:cNvSpPr/>
      </xdr:nvSpPr>
      <xdr:spPr>
        <a:xfrm>
          <a:off x="781049" y="704850"/>
          <a:ext cx="16087726"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ingresados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47625</xdr:colOff>
      <xdr:row>50</xdr:row>
      <xdr:rowOff>9526</xdr:rowOff>
    </xdr:from>
    <xdr:to>
      <xdr:col>20</xdr:col>
      <xdr:colOff>361950</xdr:colOff>
      <xdr:row>68</xdr:row>
      <xdr:rowOff>19050</xdr:rowOff>
    </xdr:to>
    <xdr:graphicFrame macro="">
      <xdr:nvGraphicFramePr>
        <xdr:cNvPr id="5" name="Gráfico 4">
          <a:extLst>
            <a:ext uri="{FF2B5EF4-FFF2-40B4-BE49-F238E27FC236}">
              <a16:creationId xmlns:a16="http://schemas.microsoft.com/office/drawing/2014/main" id="{C9243759-A6CF-4949-A04E-6AD1F08876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647701</xdr:colOff>
      <xdr:row>46</xdr:row>
      <xdr:rowOff>133350</xdr:rowOff>
    </xdr:from>
    <xdr:to>
      <xdr:col>20</xdr:col>
      <xdr:colOff>342901</xdr:colOff>
      <xdr:row>48</xdr:row>
      <xdr:rowOff>142875</xdr:rowOff>
    </xdr:to>
    <xdr:sp macro="" textlink="">
      <xdr:nvSpPr>
        <xdr:cNvPr id="7" name="2 Rectángulo redondeado">
          <a:extLst>
            <a:ext uri="{FF2B5EF4-FFF2-40B4-BE49-F238E27FC236}">
              <a16:creationId xmlns:a16="http://schemas.microsoft.com/office/drawing/2014/main" id="{616170C7-6742-4640-AE80-914CB64CB093}"/>
            </a:ext>
          </a:extLst>
        </xdr:cNvPr>
        <xdr:cNvSpPr/>
      </xdr:nvSpPr>
      <xdr:spPr>
        <a:xfrm>
          <a:off x="647701" y="10229850"/>
          <a:ext cx="16703040" cy="34480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Verbales posesorios por ocupación ilegal de viviendas registrados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32384</xdr:colOff>
      <xdr:row>5</xdr:row>
      <xdr:rowOff>7620</xdr:rowOff>
    </xdr:from>
    <xdr:to>
      <xdr:col>20</xdr:col>
      <xdr:colOff>274320</xdr:colOff>
      <xdr:row>22</xdr:row>
      <xdr:rowOff>182880</xdr:rowOff>
    </xdr:to>
    <xdr:graphicFrame macro="">
      <xdr:nvGraphicFramePr>
        <xdr:cNvPr id="8" name="Gráfico 7">
          <a:extLst>
            <a:ext uri="{FF2B5EF4-FFF2-40B4-BE49-F238E27FC236}">
              <a16:creationId xmlns:a16="http://schemas.microsoft.com/office/drawing/2014/main" id="{07886A4E-D5E2-4CED-9294-4EAB3951F9C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21</xdr:col>
      <xdr:colOff>0</xdr:colOff>
      <xdr:row>1</xdr:row>
      <xdr:rowOff>0</xdr:rowOff>
    </xdr:from>
    <xdr:to>
      <xdr:col>22</xdr:col>
      <xdr:colOff>99060</xdr:colOff>
      <xdr:row>1</xdr:row>
      <xdr:rowOff>409575</xdr:rowOff>
    </xdr:to>
    <xdr:sp macro="" textlink="">
      <xdr:nvSpPr>
        <xdr:cNvPr id="6" name="3 Pentágono">
          <a:hlinkClick xmlns:r="http://schemas.openxmlformats.org/officeDocument/2006/relationships" r:id="rId3"/>
          <a:extLst>
            <a:ext uri="{FF2B5EF4-FFF2-40B4-BE49-F238E27FC236}">
              <a16:creationId xmlns:a16="http://schemas.microsoft.com/office/drawing/2014/main" id="{A3A5FF3F-4FF5-4431-82FB-98DA33D80F73}"/>
            </a:ext>
          </a:extLst>
        </xdr:cNvPr>
        <xdr:cNvSpPr/>
      </xdr:nvSpPr>
      <xdr:spPr>
        <a:xfrm flipH="1">
          <a:off x="17823180" y="167640"/>
          <a:ext cx="944880"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704850</xdr:colOff>
      <xdr:row>0</xdr:row>
      <xdr:rowOff>209550</xdr:rowOff>
    </xdr:from>
    <xdr:to>
      <xdr:col>5</xdr:col>
      <xdr:colOff>295275</xdr:colOff>
      <xdr:row>1</xdr:row>
      <xdr:rowOff>381000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704850" y="209550"/>
          <a:ext cx="1404937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definiciones</a:t>
          </a:r>
        </a:p>
      </xdr:txBody>
    </xdr:sp>
    <xdr:clientData/>
  </xdr:twoCellAnchor>
  <xdr:twoCellAnchor>
    <xdr:from>
      <xdr:col>6</xdr:col>
      <xdr:colOff>695325</xdr:colOff>
      <xdr:row>1</xdr:row>
      <xdr:rowOff>9525</xdr:rowOff>
    </xdr:from>
    <xdr:to>
      <xdr:col>8</xdr:col>
      <xdr:colOff>1</xdr:colOff>
      <xdr:row>1</xdr:row>
      <xdr:rowOff>295274</xdr:rowOff>
    </xdr:to>
    <xdr:sp macro="" textlink="">
      <xdr:nvSpPr>
        <xdr:cNvPr id="6" name="5 Pentágono">
          <a:hlinkClick xmlns:r="http://schemas.openxmlformats.org/officeDocument/2006/relationships" r:id="rId1"/>
          <a:extLst>
            <a:ext uri="{FF2B5EF4-FFF2-40B4-BE49-F238E27FC236}">
              <a16:creationId xmlns:a16="http://schemas.microsoft.com/office/drawing/2014/main" id="{00000000-0008-0000-0200-000006000000}"/>
            </a:ext>
          </a:extLst>
        </xdr:cNvPr>
        <xdr:cNvSpPr/>
      </xdr:nvSpPr>
      <xdr:spPr>
        <a:xfrm flipH="1">
          <a:off x="15916275" y="257175"/>
          <a:ext cx="828676"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28574</xdr:colOff>
      <xdr:row>1</xdr:row>
      <xdr:rowOff>19050</xdr:rowOff>
    </xdr:from>
    <xdr:to>
      <xdr:col>15</xdr:col>
      <xdr:colOff>28575</xdr:colOff>
      <xdr:row>1</xdr:row>
      <xdr:rowOff>438150</xdr:rowOff>
    </xdr:to>
    <xdr:sp macro="" textlink="">
      <xdr:nvSpPr>
        <xdr:cNvPr id="2" name="1 Rectángulo redondeado">
          <a:extLst>
            <a:ext uri="{FF2B5EF4-FFF2-40B4-BE49-F238E27FC236}">
              <a16:creationId xmlns:a16="http://schemas.microsoft.com/office/drawing/2014/main" id="{05924BCD-C1AE-48EB-9EC1-413290F569E1}"/>
            </a:ext>
          </a:extLst>
        </xdr:cNvPr>
        <xdr:cNvSpPr/>
      </xdr:nvSpPr>
      <xdr:spPr>
        <a:xfrm>
          <a:off x="714374" y="180975"/>
          <a:ext cx="15935326"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 de lo social, Primera Instancia y primera instancia e instrucción</a:t>
          </a:r>
        </a:p>
      </xdr:txBody>
    </xdr:sp>
    <xdr:clientData/>
  </xdr:twoCellAnchor>
  <xdr:twoCellAnchor editAs="oneCell">
    <xdr:from>
      <xdr:col>1</xdr:col>
      <xdr:colOff>25977</xdr:colOff>
      <xdr:row>2</xdr:row>
      <xdr:rowOff>38100</xdr:rowOff>
    </xdr:from>
    <xdr:to>
      <xdr:col>15</xdr:col>
      <xdr:colOff>76200</xdr:colOff>
      <xdr:row>4</xdr:row>
      <xdr:rowOff>85725</xdr:rowOff>
    </xdr:to>
    <xdr:sp macro="" textlink="">
      <xdr:nvSpPr>
        <xdr:cNvPr id="3" name="2 Rectángulo redondeado">
          <a:extLst>
            <a:ext uri="{FF2B5EF4-FFF2-40B4-BE49-F238E27FC236}">
              <a16:creationId xmlns:a16="http://schemas.microsoft.com/office/drawing/2014/main" id="{9437A69D-FC72-4EF0-BF1C-895ACA393F2A}"/>
            </a:ext>
          </a:extLst>
        </xdr:cNvPr>
        <xdr:cNvSpPr/>
      </xdr:nvSpPr>
      <xdr:spPr>
        <a:xfrm>
          <a:off x="711777" y="714375"/>
          <a:ext cx="15985548" cy="590550"/>
        </a:xfrm>
        <a:prstGeom prst="roundRect">
          <a:avLst/>
        </a:prstGeom>
        <a:solidFill>
          <a:srgbClr val="4F81BD"/>
        </a:solidFill>
        <a:ln w="25400" cap="flat" cmpd="sng" algn="ctr">
          <a:noFill/>
          <a:prstDash val="solid"/>
        </a:ln>
        <a:effectLst/>
      </xdr:spPr>
      <xdr:txBody>
        <a:bodyPr vertOverflow="clip" horzOverflow="clip" t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DATOS PROVINCIALES SEGUNDO TRIMESTRE 2025</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15</xdr:col>
      <xdr:colOff>152400</xdr:colOff>
      <xdr:row>1</xdr:row>
      <xdr:rowOff>0</xdr:rowOff>
    </xdr:from>
    <xdr:to>
      <xdr:col>16</xdr:col>
      <xdr:colOff>114300</xdr:colOff>
      <xdr:row>1</xdr:row>
      <xdr:rowOff>285749</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9FFA2D79-CA97-4EA8-AD73-2618A349F52A}"/>
            </a:ext>
          </a:extLst>
        </xdr:cNvPr>
        <xdr:cNvSpPr/>
      </xdr:nvSpPr>
      <xdr:spPr>
        <a:xfrm flipH="1">
          <a:off x="16773525" y="161925"/>
          <a:ext cx="1019175" cy="285749"/>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647700</xdr:colOff>
      <xdr:row>1</xdr:row>
      <xdr:rowOff>19050</xdr:rowOff>
    </xdr:from>
    <xdr:to>
      <xdr:col>21</xdr:col>
      <xdr:colOff>0</xdr:colOff>
      <xdr:row>1</xdr:row>
      <xdr:rowOff>438150</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47700" y="180975"/>
          <a:ext cx="16154400"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0</xdr:colOff>
      <xdr:row>2</xdr:row>
      <xdr:rowOff>0</xdr:rowOff>
    </xdr:from>
    <xdr:to>
      <xdr:col>21</xdr:col>
      <xdr:colOff>9525</xdr:colOff>
      <xdr:row>2</xdr:row>
      <xdr:rowOff>333375</xdr:rowOff>
    </xdr:to>
    <xdr:sp macro="" textlink="">
      <xdr:nvSpPr>
        <xdr:cNvPr id="4" name="3 Rectángulo redondeado">
          <a:extLst>
            <a:ext uri="{FF2B5EF4-FFF2-40B4-BE49-F238E27FC236}">
              <a16:creationId xmlns:a16="http://schemas.microsoft.com/office/drawing/2014/main" id="{00000000-0008-0000-0300-000004000000}"/>
            </a:ext>
          </a:extLst>
        </xdr:cNvPr>
        <xdr:cNvSpPr/>
      </xdr:nvSpPr>
      <xdr:spPr>
        <a:xfrm>
          <a:off x="685800" y="676275"/>
          <a:ext cx="161258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a:t>
          </a:r>
          <a:r>
            <a:rPr lang="es-ES" sz="1600" b="1" baseline="0">
              <a:latin typeface="Verdana" panose="020B0604030504040204" pitchFamily="34" charset="0"/>
              <a:ea typeface="Verdana" panose="020B0604030504040204" pitchFamily="34" charset="0"/>
              <a:cs typeface="Verdana" panose="020B0604030504040204" pitchFamily="34" charset="0"/>
            </a:rPr>
            <a:t> c</a:t>
          </a:r>
          <a:r>
            <a:rPr lang="es-ES" sz="1600" b="1">
              <a:latin typeface="Verdana" panose="020B0604030504040204" pitchFamily="34" charset="0"/>
              <a:ea typeface="Verdana" panose="020B0604030504040204" pitchFamily="34" charset="0"/>
              <a:cs typeface="Verdana" panose="020B0604030504040204" pitchFamily="34" charset="0"/>
            </a:rPr>
            <a:t>oncursos de personas jurídicas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38100</xdr:colOff>
      <xdr:row>24</xdr:row>
      <xdr:rowOff>200025</xdr:rowOff>
    </xdr:from>
    <xdr:to>
      <xdr:col>21</xdr:col>
      <xdr:colOff>9525</xdr:colOff>
      <xdr:row>25</xdr:row>
      <xdr:rowOff>0</xdr:rowOff>
    </xdr:to>
    <xdr:sp macro="" textlink="">
      <xdr:nvSpPr>
        <xdr:cNvPr id="5" name="4 Rectángulo redondeado">
          <a:extLst>
            <a:ext uri="{FF2B5EF4-FFF2-40B4-BE49-F238E27FC236}">
              <a16:creationId xmlns:a16="http://schemas.microsoft.com/office/drawing/2014/main" id="{00000000-0008-0000-0300-000005000000}"/>
            </a:ext>
          </a:extLst>
        </xdr:cNvPr>
        <xdr:cNvSpPr/>
      </xdr:nvSpPr>
      <xdr:spPr>
        <a:xfrm>
          <a:off x="723900" y="6057900"/>
          <a:ext cx="1608772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personas jurídicas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45719</xdr:colOff>
      <xdr:row>4</xdr:row>
      <xdr:rowOff>24764</xdr:rowOff>
    </xdr:from>
    <xdr:to>
      <xdr:col>20</xdr:col>
      <xdr:colOff>792480</xdr:colOff>
      <xdr:row>22</xdr:row>
      <xdr:rowOff>62865</xdr:rowOff>
    </xdr:to>
    <xdr:graphicFrame macro="">
      <xdr:nvGraphicFramePr>
        <xdr:cNvPr id="3" name="Gráfico 2">
          <a:extLst>
            <a:ext uri="{FF2B5EF4-FFF2-40B4-BE49-F238E27FC236}">
              <a16:creationId xmlns:a16="http://schemas.microsoft.com/office/drawing/2014/main" id="{EFC535D2-1647-4E9D-A166-D59700BE6B0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845820</xdr:colOff>
      <xdr:row>50</xdr:row>
      <xdr:rowOff>28575</xdr:rowOff>
    </xdr:from>
    <xdr:to>
      <xdr:col>20</xdr:col>
      <xdr:colOff>441960</xdr:colOff>
      <xdr:row>67</xdr:row>
      <xdr:rowOff>161925</xdr:rowOff>
    </xdr:to>
    <xdr:graphicFrame macro="">
      <xdr:nvGraphicFramePr>
        <xdr:cNvPr id="10" name="Gráfico 9">
          <a:extLst>
            <a:ext uri="{FF2B5EF4-FFF2-40B4-BE49-F238E27FC236}">
              <a16:creationId xmlns:a16="http://schemas.microsoft.com/office/drawing/2014/main" id="{2E593EEB-99AD-4D57-A886-2D4DFDE071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47</xdr:row>
      <xdr:rowOff>0</xdr:rowOff>
    </xdr:from>
    <xdr:to>
      <xdr:col>21</xdr:col>
      <xdr:colOff>9525</xdr:colOff>
      <xdr:row>49</xdr:row>
      <xdr:rowOff>9525</xdr:rowOff>
    </xdr:to>
    <xdr:sp macro="" textlink="">
      <xdr:nvSpPr>
        <xdr:cNvPr id="11" name="2 Rectángulo redondeado">
          <a:extLst>
            <a:ext uri="{FF2B5EF4-FFF2-40B4-BE49-F238E27FC236}">
              <a16:creationId xmlns:a16="http://schemas.microsoft.com/office/drawing/2014/main" id="{5738A583-5F10-4FE0-8D95-4A8975588409}"/>
            </a:ext>
          </a:extLst>
        </xdr:cNvPr>
        <xdr:cNvSpPr/>
      </xdr:nvSpPr>
      <xdr:spPr>
        <a:xfrm>
          <a:off x="714372" y="11163300"/>
          <a:ext cx="16097253"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presentados en los juzgados de lo mercantil de personas jurídicas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28575</xdr:colOff>
      <xdr:row>1</xdr:row>
      <xdr:rowOff>419100</xdr:rowOff>
    </xdr:to>
    <xdr:sp macro="" textlink="">
      <xdr:nvSpPr>
        <xdr:cNvPr id="12" name="7 Pentágono">
          <a:hlinkClick xmlns:r="http://schemas.openxmlformats.org/officeDocument/2006/relationships" r:id="rId3"/>
          <a:extLst>
            <a:ext uri="{FF2B5EF4-FFF2-40B4-BE49-F238E27FC236}">
              <a16:creationId xmlns:a16="http://schemas.microsoft.com/office/drawing/2014/main" id="{678BE17A-5584-4B2E-8E50-30D78D5E5D22}"/>
            </a:ext>
          </a:extLst>
        </xdr:cNvPr>
        <xdr:cNvSpPr/>
      </xdr:nvSpPr>
      <xdr:spPr>
        <a:xfrm flipH="1">
          <a:off x="16802100" y="161925"/>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1</xdr:row>
      <xdr:rowOff>28575</xdr:rowOff>
    </xdr:from>
    <xdr:to>
      <xdr:col>20</xdr:col>
      <xdr:colOff>809625</xdr:colOff>
      <xdr:row>1</xdr:row>
      <xdr:rowOff>447675</xdr:rowOff>
    </xdr:to>
    <xdr:sp macro="" textlink="">
      <xdr:nvSpPr>
        <xdr:cNvPr id="2" name="2 Rectángulo redondeado">
          <a:extLst>
            <a:ext uri="{FF2B5EF4-FFF2-40B4-BE49-F238E27FC236}">
              <a16:creationId xmlns:a16="http://schemas.microsoft.com/office/drawing/2014/main" id="{36B62150-401F-477B-9573-48C3204C614E}"/>
            </a:ext>
          </a:extLst>
        </xdr:cNvPr>
        <xdr:cNvSpPr/>
      </xdr:nvSpPr>
      <xdr:spPr>
        <a:xfrm>
          <a:off x="685800" y="219075"/>
          <a:ext cx="17087850" cy="4191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9525</xdr:colOff>
      <xdr:row>2</xdr:row>
      <xdr:rowOff>28575</xdr:rowOff>
    </xdr:from>
    <xdr:to>
      <xdr:col>20</xdr:col>
      <xdr:colOff>800099</xdr:colOff>
      <xdr:row>3</xdr:row>
      <xdr:rowOff>9525</xdr:rowOff>
    </xdr:to>
    <xdr:sp macro="" textlink="">
      <xdr:nvSpPr>
        <xdr:cNvPr id="3" name="4 Rectángulo redondeado">
          <a:extLst>
            <a:ext uri="{FF2B5EF4-FFF2-40B4-BE49-F238E27FC236}">
              <a16:creationId xmlns:a16="http://schemas.microsoft.com/office/drawing/2014/main" id="{BD23B7F5-5862-4437-B277-F008ADF8329B}"/>
            </a:ext>
          </a:extLst>
        </xdr:cNvPr>
        <xdr:cNvSpPr/>
      </xdr:nvSpPr>
      <xdr:spPr>
        <a:xfrm>
          <a:off x="704850" y="733425"/>
          <a:ext cx="1746884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8</xdr:col>
      <xdr:colOff>796290</xdr:colOff>
      <xdr:row>3</xdr:row>
      <xdr:rowOff>156210</xdr:rowOff>
    </xdr:from>
    <xdr:to>
      <xdr:col>19</xdr:col>
      <xdr:colOff>666747</xdr:colOff>
      <xdr:row>21</xdr:row>
      <xdr:rowOff>190500</xdr:rowOff>
    </xdr:to>
    <xdr:graphicFrame macro="">
      <xdr:nvGraphicFramePr>
        <xdr:cNvPr id="6" name="Gráfico 5">
          <a:extLst>
            <a:ext uri="{FF2B5EF4-FFF2-40B4-BE49-F238E27FC236}">
              <a16:creationId xmlns:a16="http://schemas.microsoft.com/office/drawing/2014/main" id="{2E7AE049-EF25-40CE-AB2E-78B6AD67E7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7620</xdr:colOff>
      <xdr:row>52</xdr:row>
      <xdr:rowOff>70487</xdr:rowOff>
    </xdr:from>
    <xdr:to>
      <xdr:col>19</xdr:col>
      <xdr:colOff>779145</xdr:colOff>
      <xdr:row>69</xdr:row>
      <xdr:rowOff>175261</xdr:rowOff>
    </xdr:to>
    <xdr:graphicFrame macro="">
      <xdr:nvGraphicFramePr>
        <xdr:cNvPr id="7" name="Gráfico 6">
          <a:extLst>
            <a:ext uri="{FF2B5EF4-FFF2-40B4-BE49-F238E27FC236}">
              <a16:creationId xmlns:a16="http://schemas.microsoft.com/office/drawing/2014/main" id="{2EA29ED9-BAC6-4809-8DA9-F7E0CB91364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28574</xdr:colOff>
      <xdr:row>48</xdr:row>
      <xdr:rowOff>152400</xdr:rowOff>
    </xdr:from>
    <xdr:to>
      <xdr:col>21</xdr:col>
      <xdr:colOff>0</xdr:colOff>
      <xdr:row>51</xdr:row>
      <xdr:rowOff>0</xdr:rowOff>
    </xdr:to>
    <xdr:sp macro="" textlink="">
      <xdr:nvSpPr>
        <xdr:cNvPr id="8" name="2 Rectángulo redondeado">
          <a:extLst>
            <a:ext uri="{FF2B5EF4-FFF2-40B4-BE49-F238E27FC236}">
              <a16:creationId xmlns:a16="http://schemas.microsoft.com/office/drawing/2014/main" id="{ADA865FB-F1F1-438C-B8EA-E7BFFFD05388}"/>
            </a:ext>
          </a:extLst>
        </xdr:cNvPr>
        <xdr:cNvSpPr/>
      </xdr:nvSpPr>
      <xdr:spPr>
        <a:xfrm>
          <a:off x="714374" y="11401425"/>
          <a:ext cx="17068801" cy="33337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1</xdr:col>
      <xdr:colOff>28575</xdr:colOff>
      <xdr:row>24</xdr:row>
      <xdr:rowOff>0</xdr:rowOff>
    </xdr:from>
    <xdr:to>
      <xdr:col>20</xdr:col>
      <xdr:colOff>762000</xdr:colOff>
      <xdr:row>24</xdr:row>
      <xdr:rowOff>333375</xdr:rowOff>
    </xdr:to>
    <xdr:sp macro="" textlink="">
      <xdr:nvSpPr>
        <xdr:cNvPr id="11" name="4 Rectángulo redondeado">
          <a:extLst>
            <a:ext uri="{FF2B5EF4-FFF2-40B4-BE49-F238E27FC236}">
              <a16:creationId xmlns:a16="http://schemas.microsoft.com/office/drawing/2014/main" id="{BFBD1F6A-4768-4A25-8FC0-333D4CA1E4A5}"/>
            </a:ext>
          </a:extLst>
        </xdr:cNvPr>
        <xdr:cNvSpPr/>
      </xdr:nvSpPr>
      <xdr:spPr>
        <a:xfrm>
          <a:off x="714375" y="5905500"/>
          <a:ext cx="17011650"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 persona natural empresario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57150</xdr:colOff>
      <xdr:row>1</xdr:row>
      <xdr:rowOff>419100</xdr:rowOff>
    </xdr:to>
    <xdr:sp macro="" textlink="">
      <xdr:nvSpPr>
        <xdr:cNvPr id="9" name="7 Pentágono">
          <a:hlinkClick xmlns:r="http://schemas.openxmlformats.org/officeDocument/2006/relationships" r:id="rId3"/>
          <a:extLst>
            <a:ext uri="{FF2B5EF4-FFF2-40B4-BE49-F238E27FC236}">
              <a16:creationId xmlns:a16="http://schemas.microsoft.com/office/drawing/2014/main" id="{9FD1CD9A-4C65-4763-AEFD-9CDCBB429768}"/>
            </a:ext>
          </a:extLst>
        </xdr:cNvPr>
        <xdr:cNvSpPr/>
      </xdr:nvSpPr>
      <xdr:spPr>
        <a:xfrm flipH="1">
          <a:off x="17783175" y="190500"/>
          <a:ext cx="87630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638174</xdr:colOff>
      <xdr:row>1</xdr:row>
      <xdr:rowOff>66675</xdr:rowOff>
    </xdr:from>
    <xdr:to>
      <xdr:col>22</xdr:col>
      <xdr:colOff>815340</xdr:colOff>
      <xdr:row>1</xdr:row>
      <xdr:rowOff>676275</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38174" y="272415"/>
          <a:ext cx="16811626" cy="60960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chemeClr val="bg1"/>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47624</xdr:colOff>
      <xdr:row>3</xdr:row>
      <xdr:rowOff>0</xdr:rowOff>
    </xdr:from>
    <xdr:to>
      <xdr:col>23</xdr:col>
      <xdr:colOff>22860</xdr:colOff>
      <xdr:row>3</xdr:row>
      <xdr:rowOff>333375</xdr:rowOff>
    </xdr:to>
    <xdr:sp macro="" textlink="">
      <xdr:nvSpPr>
        <xdr:cNvPr id="5" name="4 Rectángulo redondeado">
          <a:extLst>
            <a:ext uri="{FF2B5EF4-FFF2-40B4-BE49-F238E27FC236}">
              <a16:creationId xmlns:a16="http://schemas.microsoft.com/office/drawing/2014/main" id="{00000000-0008-0000-0400-000005000000}"/>
            </a:ext>
          </a:extLst>
        </xdr:cNvPr>
        <xdr:cNvSpPr/>
      </xdr:nvSpPr>
      <xdr:spPr>
        <a:xfrm>
          <a:off x="756284" y="1295400"/>
          <a:ext cx="16746856"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 persona</a:t>
          </a:r>
          <a:r>
            <a:rPr lang="es-ES" sz="1600" b="1" baseline="0">
              <a:latin typeface="Verdana" panose="020B0604030504040204" pitchFamily="34" charset="0"/>
              <a:ea typeface="Verdana" panose="020B0604030504040204" pitchFamily="34" charset="0"/>
              <a:cs typeface="Verdana" panose="020B0604030504040204" pitchFamily="34" charset="0"/>
            </a:rPr>
            <a:t> natural</a:t>
          </a:r>
          <a:r>
            <a:rPr lang="es-ES" sz="1600" b="1">
              <a:latin typeface="Verdana" panose="020B0604030504040204" pitchFamily="34" charset="0"/>
              <a:ea typeface="Verdana" panose="020B0604030504040204" pitchFamily="34" charset="0"/>
              <a:cs typeface="Verdana" panose="020B0604030504040204" pitchFamily="34" charset="0"/>
            </a:rPr>
            <a:t> no empresario presentados </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632459</xdr:colOff>
      <xdr:row>24</xdr:row>
      <xdr:rowOff>11430</xdr:rowOff>
    </xdr:from>
    <xdr:to>
      <xdr:col>23</xdr:col>
      <xdr:colOff>15240</xdr:colOff>
      <xdr:row>25</xdr:row>
      <xdr:rowOff>30480</xdr:rowOff>
    </xdr:to>
    <xdr:sp macro="" textlink="">
      <xdr:nvSpPr>
        <xdr:cNvPr id="6" name="5 Rectángulo redondeado">
          <a:extLst>
            <a:ext uri="{FF2B5EF4-FFF2-40B4-BE49-F238E27FC236}">
              <a16:creationId xmlns:a16="http://schemas.microsoft.com/office/drawing/2014/main" id="{00000000-0008-0000-0400-000006000000}"/>
            </a:ext>
          </a:extLst>
        </xdr:cNvPr>
        <xdr:cNvSpPr/>
      </xdr:nvSpPr>
      <xdr:spPr>
        <a:xfrm>
          <a:off x="632459" y="6579870"/>
          <a:ext cx="16863061" cy="36957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de persona natural no empresario presentados</a:t>
          </a: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a:p>
          <a:pPr algn="ctr"/>
          <a:endParaRPr lang="es-ES" sz="16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9</xdr:col>
      <xdr:colOff>1904</xdr:colOff>
      <xdr:row>3</xdr:row>
      <xdr:rowOff>506731</xdr:rowOff>
    </xdr:from>
    <xdr:to>
      <xdr:col>22</xdr:col>
      <xdr:colOff>830580</xdr:colOff>
      <xdr:row>21</xdr:row>
      <xdr:rowOff>192405</xdr:rowOff>
    </xdr:to>
    <xdr:graphicFrame macro="">
      <xdr:nvGraphicFramePr>
        <xdr:cNvPr id="7" name="Gráfico 6">
          <a:extLst>
            <a:ext uri="{FF2B5EF4-FFF2-40B4-BE49-F238E27FC236}">
              <a16:creationId xmlns:a16="http://schemas.microsoft.com/office/drawing/2014/main" id="{8A06BB2B-17C9-4DDB-9F55-ED5C48A8ADC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845820</xdr:colOff>
      <xdr:row>52</xdr:row>
      <xdr:rowOff>22859</xdr:rowOff>
    </xdr:from>
    <xdr:to>
      <xdr:col>22</xdr:col>
      <xdr:colOff>754380</xdr:colOff>
      <xdr:row>70</xdr:row>
      <xdr:rowOff>3810</xdr:rowOff>
    </xdr:to>
    <xdr:graphicFrame macro="">
      <xdr:nvGraphicFramePr>
        <xdr:cNvPr id="9" name="Gráfico 8">
          <a:extLst>
            <a:ext uri="{FF2B5EF4-FFF2-40B4-BE49-F238E27FC236}">
              <a16:creationId xmlns:a16="http://schemas.microsoft.com/office/drawing/2014/main" id="{9797BC96-E76C-49E1-A17E-76DA9B950F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28572</xdr:colOff>
      <xdr:row>48</xdr:row>
      <xdr:rowOff>152400</xdr:rowOff>
    </xdr:from>
    <xdr:to>
      <xdr:col>23</xdr:col>
      <xdr:colOff>7619</xdr:colOff>
      <xdr:row>51</xdr:row>
      <xdr:rowOff>0</xdr:rowOff>
    </xdr:to>
    <xdr:sp macro="" textlink="">
      <xdr:nvSpPr>
        <xdr:cNvPr id="10" name="2 Rectángulo redondeado">
          <a:extLst>
            <a:ext uri="{FF2B5EF4-FFF2-40B4-BE49-F238E27FC236}">
              <a16:creationId xmlns:a16="http://schemas.microsoft.com/office/drawing/2014/main" id="{F33B4AEC-C723-47B0-9A17-CCA7DE61A232}"/>
            </a:ext>
          </a:extLst>
        </xdr:cNvPr>
        <xdr:cNvSpPr/>
      </xdr:nvSpPr>
      <xdr:spPr>
        <a:xfrm>
          <a:off x="744852" y="12085320"/>
          <a:ext cx="16880207" cy="327660"/>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Concursos de persona natural no empresario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23</xdr:col>
      <xdr:colOff>0</xdr:colOff>
      <xdr:row>1</xdr:row>
      <xdr:rowOff>0</xdr:rowOff>
    </xdr:from>
    <xdr:to>
      <xdr:col>24</xdr:col>
      <xdr:colOff>57150</xdr:colOff>
      <xdr:row>1</xdr:row>
      <xdr:rowOff>419100</xdr:rowOff>
    </xdr:to>
    <xdr:sp macro="" textlink="">
      <xdr:nvSpPr>
        <xdr:cNvPr id="2" name="7 Pentágono">
          <a:hlinkClick xmlns:r="http://schemas.openxmlformats.org/officeDocument/2006/relationships" r:id="rId3"/>
          <a:extLst>
            <a:ext uri="{FF2B5EF4-FFF2-40B4-BE49-F238E27FC236}">
              <a16:creationId xmlns:a16="http://schemas.microsoft.com/office/drawing/2014/main" id="{746FB2AA-4751-4EB5-977E-6B9BE88528A9}"/>
            </a:ext>
          </a:extLst>
        </xdr:cNvPr>
        <xdr:cNvSpPr/>
      </xdr:nvSpPr>
      <xdr:spPr>
        <a:xfrm flipH="1">
          <a:off x="17480280" y="205740"/>
          <a:ext cx="902970" cy="419100"/>
        </a:xfrm>
        <a:prstGeom prst="homePlate">
          <a:avLst>
            <a:gd name="adj" fmla="val 61112"/>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76203</xdr:colOff>
      <xdr:row>0</xdr:row>
      <xdr:rowOff>171450</xdr:rowOff>
    </xdr:from>
    <xdr:to>
      <xdr:col>20</xdr:col>
      <xdr:colOff>487681</xdr:colOff>
      <xdr:row>1</xdr:row>
      <xdr:rowOff>400050</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84863" y="171450"/>
          <a:ext cx="17213578" cy="434340"/>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twoCellAnchor>
  <xdr:twoCellAnchor>
    <xdr:from>
      <xdr:col>1</xdr:col>
      <xdr:colOff>76199</xdr:colOff>
      <xdr:row>1</xdr:row>
      <xdr:rowOff>476249</xdr:rowOff>
    </xdr:from>
    <xdr:to>
      <xdr:col>20</xdr:col>
      <xdr:colOff>518160</xdr:colOff>
      <xdr:row>3</xdr:row>
      <xdr:rowOff>171450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784859" y="681989"/>
          <a:ext cx="17244061" cy="640081"/>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Total de Concursos presentados </a:t>
          </a:r>
        </a:p>
        <a:p>
          <a:pPr algn="ct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0</xdr:col>
      <xdr:colOff>676275</xdr:colOff>
      <xdr:row>23</xdr:row>
      <xdr:rowOff>409575</xdr:rowOff>
    </xdr:from>
    <xdr:to>
      <xdr:col>20</xdr:col>
      <xdr:colOff>495300</xdr:colOff>
      <xdr:row>24</xdr:row>
      <xdr:rowOff>581025</xdr:rowOff>
    </xdr:to>
    <xdr:sp macro="" textlink="">
      <xdr:nvSpPr>
        <xdr:cNvPr id="4" name="3 Rectángulo redondeado">
          <a:extLst>
            <a:ext uri="{FF2B5EF4-FFF2-40B4-BE49-F238E27FC236}">
              <a16:creationId xmlns:a16="http://schemas.microsoft.com/office/drawing/2014/main" id="{00000000-0008-0000-0500-000004000000}"/>
            </a:ext>
          </a:extLst>
        </xdr:cNvPr>
        <xdr:cNvSpPr/>
      </xdr:nvSpPr>
      <xdr:spPr>
        <a:xfrm>
          <a:off x="676275" y="6246495"/>
          <a:ext cx="17329785" cy="590550"/>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los concursos </a:t>
          </a:r>
        </a:p>
      </xdr:txBody>
    </xdr:sp>
    <xdr:clientData/>
  </xdr:twoCellAnchor>
  <xdr:twoCellAnchor>
    <xdr:from>
      <xdr:col>9</xdr:col>
      <xdr:colOff>17145</xdr:colOff>
      <xdr:row>4</xdr:row>
      <xdr:rowOff>36194</xdr:rowOff>
    </xdr:from>
    <xdr:to>
      <xdr:col>20</xdr:col>
      <xdr:colOff>434340</xdr:colOff>
      <xdr:row>22</xdr:row>
      <xdr:rowOff>64770</xdr:rowOff>
    </xdr:to>
    <xdr:graphicFrame macro="">
      <xdr:nvGraphicFramePr>
        <xdr:cNvPr id="6" name="Gráfico 5">
          <a:extLst>
            <a:ext uri="{FF2B5EF4-FFF2-40B4-BE49-F238E27FC236}">
              <a16:creationId xmlns:a16="http://schemas.microsoft.com/office/drawing/2014/main" id="{37392A13-88B1-48B9-81AA-1FD84E173A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834390</xdr:colOff>
      <xdr:row>52</xdr:row>
      <xdr:rowOff>45722</xdr:rowOff>
    </xdr:from>
    <xdr:to>
      <xdr:col>20</xdr:col>
      <xdr:colOff>683895</xdr:colOff>
      <xdr:row>69</xdr:row>
      <xdr:rowOff>169545</xdr:rowOff>
    </xdr:to>
    <xdr:graphicFrame macro="">
      <xdr:nvGraphicFramePr>
        <xdr:cNvPr id="7" name="Gráfico 6">
          <a:extLst>
            <a:ext uri="{FF2B5EF4-FFF2-40B4-BE49-F238E27FC236}">
              <a16:creationId xmlns:a16="http://schemas.microsoft.com/office/drawing/2014/main" id="{FBC8ACE6-D343-4081-B46E-F3438447F9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19050</xdr:colOff>
      <xdr:row>49</xdr:row>
      <xdr:rowOff>0</xdr:rowOff>
    </xdr:from>
    <xdr:to>
      <xdr:col>20</xdr:col>
      <xdr:colOff>647700</xdr:colOff>
      <xdr:row>51</xdr:row>
      <xdr:rowOff>9525</xdr:rowOff>
    </xdr:to>
    <xdr:sp macro="" textlink="">
      <xdr:nvSpPr>
        <xdr:cNvPr id="8" name="2 Rectángulo redondeado">
          <a:extLst>
            <a:ext uri="{FF2B5EF4-FFF2-40B4-BE49-F238E27FC236}">
              <a16:creationId xmlns:a16="http://schemas.microsoft.com/office/drawing/2014/main" id="{BB69AFF9-3B22-46DD-9AEC-9047FE794BBE}"/>
            </a:ext>
          </a:extLst>
        </xdr:cNvPr>
        <xdr:cNvSpPr/>
      </xdr:nvSpPr>
      <xdr:spPr>
        <a:xfrm>
          <a:off x="727710" y="12039600"/>
          <a:ext cx="17430750" cy="329565"/>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Total de concursos presentados por cada 100.000 habitantes</a:t>
          </a:r>
          <a:endParaRPr kumimoji="0" lang="es-ES" sz="2000" b="1" i="0" u="none" strike="noStrike" kern="0" cap="none"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endParaRPr>
        </a:p>
      </xdr:txBody>
    </xdr:sp>
    <xdr:clientData/>
  </xdr:twoCellAnchor>
  <xdr:twoCellAnchor>
    <xdr:from>
      <xdr:col>21</xdr:col>
      <xdr:colOff>0</xdr:colOff>
      <xdr:row>1</xdr:row>
      <xdr:rowOff>0</xdr:rowOff>
    </xdr:from>
    <xdr:to>
      <xdr:col>22</xdr:col>
      <xdr:colOff>142876</xdr:colOff>
      <xdr:row>1</xdr:row>
      <xdr:rowOff>409575</xdr:rowOff>
    </xdr:to>
    <xdr:sp macro="" textlink="">
      <xdr:nvSpPr>
        <xdr:cNvPr id="9" name="4 Pentágono">
          <a:hlinkClick xmlns:r="http://schemas.openxmlformats.org/officeDocument/2006/relationships" r:id="rId3"/>
          <a:extLst>
            <a:ext uri="{FF2B5EF4-FFF2-40B4-BE49-F238E27FC236}">
              <a16:creationId xmlns:a16="http://schemas.microsoft.com/office/drawing/2014/main" id="{9C996F25-29E0-4EC5-A843-79CEAFA2A3B0}"/>
            </a:ext>
          </a:extLst>
        </xdr:cNvPr>
        <xdr:cNvSpPr/>
      </xdr:nvSpPr>
      <xdr:spPr>
        <a:xfrm flipH="1">
          <a:off x="18356580" y="205740"/>
          <a:ext cx="988696" cy="409575"/>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1</xdr:col>
      <xdr:colOff>38100</xdr:colOff>
      <xdr:row>1</xdr:row>
      <xdr:rowOff>19050</xdr:rowOff>
    </xdr:from>
    <xdr:ext cx="17129759" cy="419100"/>
    <xdr:sp macro="" textlink="">
      <xdr:nvSpPr>
        <xdr:cNvPr id="2" name="1 Rectángulo redondeado">
          <a:extLst>
            <a:ext uri="{FF2B5EF4-FFF2-40B4-BE49-F238E27FC236}">
              <a16:creationId xmlns:a16="http://schemas.microsoft.com/office/drawing/2014/main" id="{22DEFA08-0EF8-433B-8A55-D0656EF740F2}"/>
            </a:ext>
          </a:extLst>
        </xdr:cNvPr>
        <xdr:cNvSpPr/>
      </xdr:nvSpPr>
      <xdr:spPr>
        <a:xfrm>
          <a:off x="632460" y="179070"/>
          <a:ext cx="17129759"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28574</xdr:colOff>
      <xdr:row>2</xdr:row>
      <xdr:rowOff>9525</xdr:rowOff>
    </xdr:from>
    <xdr:ext cx="17131665" cy="333375"/>
    <xdr:sp macro="" textlink="">
      <xdr:nvSpPr>
        <xdr:cNvPr id="3" name="2 Rectángulo redondeado">
          <a:extLst>
            <a:ext uri="{FF2B5EF4-FFF2-40B4-BE49-F238E27FC236}">
              <a16:creationId xmlns:a16="http://schemas.microsoft.com/office/drawing/2014/main" id="{1AF36B02-0965-42D8-B41A-92D55F279238}"/>
            </a:ext>
          </a:extLst>
        </xdr:cNvPr>
        <xdr:cNvSpPr/>
      </xdr:nvSpPr>
      <xdr:spPr>
        <a:xfrm>
          <a:off x="622934" y="680085"/>
          <a:ext cx="1713166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Concursos declarados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0</xdr:colOff>
      <xdr:row>24</xdr:row>
      <xdr:rowOff>200025</xdr:rowOff>
    </xdr:from>
    <xdr:ext cx="17068799" cy="333375"/>
    <xdr:sp macro="" textlink="">
      <xdr:nvSpPr>
        <xdr:cNvPr id="4" name="3 Rectángulo redondeado">
          <a:extLst>
            <a:ext uri="{FF2B5EF4-FFF2-40B4-BE49-F238E27FC236}">
              <a16:creationId xmlns:a16="http://schemas.microsoft.com/office/drawing/2014/main" id="{227FD4C2-308B-495D-87C8-4B2E44518B74}"/>
            </a:ext>
          </a:extLst>
        </xdr:cNvPr>
        <xdr:cNvSpPr/>
      </xdr:nvSpPr>
      <xdr:spPr>
        <a:xfrm>
          <a:off x="594360" y="6105525"/>
          <a:ext cx="17068799"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Concursos declarados</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9525</xdr:colOff>
      <xdr:row>3</xdr:row>
      <xdr:rowOff>152400</xdr:rowOff>
    </xdr:from>
    <xdr:to>
      <xdr:col>19</xdr:col>
      <xdr:colOff>60960</xdr:colOff>
      <xdr:row>21</xdr:row>
      <xdr:rowOff>114300</xdr:rowOff>
    </xdr:to>
    <xdr:graphicFrame macro="">
      <xdr:nvGraphicFramePr>
        <xdr:cNvPr id="5" name="Gráfico 4">
          <a:extLst>
            <a:ext uri="{FF2B5EF4-FFF2-40B4-BE49-F238E27FC236}">
              <a16:creationId xmlns:a16="http://schemas.microsoft.com/office/drawing/2014/main" id="{6FE0A55B-337A-4C87-A190-250E0CCF2D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0</xdr:colOff>
      <xdr:row>1</xdr:row>
      <xdr:rowOff>0</xdr:rowOff>
    </xdr:from>
    <xdr:to>
      <xdr:col>21</xdr:col>
      <xdr:colOff>171450</xdr:colOff>
      <xdr:row>1</xdr:row>
      <xdr:rowOff>428625</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E59F9751-179B-4560-9769-A18A8E8CDCBE}"/>
            </a:ext>
          </a:extLst>
        </xdr:cNvPr>
        <xdr:cNvSpPr/>
      </xdr:nvSpPr>
      <xdr:spPr>
        <a:xfrm flipH="1">
          <a:off x="15240000" y="161925"/>
          <a:ext cx="933450" cy="161925"/>
        </a:xfrm>
        <a:prstGeom prst="homePlate">
          <a:avLst>
            <a:gd name="adj" fmla="val 49370"/>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66675</xdr:colOff>
      <xdr:row>0</xdr:row>
      <xdr:rowOff>152400</xdr:rowOff>
    </xdr:from>
    <xdr:ext cx="16826865" cy="419100"/>
    <xdr:sp macro="" textlink="">
      <xdr:nvSpPr>
        <xdr:cNvPr id="2" name="1 Rectángulo redondeado">
          <a:extLst>
            <a:ext uri="{FF2B5EF4-FFF2-40B4-BE49-F238E27FC236}">
              <a16:creationId xmlns:a16="http://schemas.microsoft.com/office/drawing/2014/main" id="{ED5BBE89-6B69-446E-8657-28DF9635F6E0}"/>
            </a:ext>
          </a:extLst>
        </xdr:cNvPr>
        <xdr:cNvSpPr/>
      </xdr:nvSpPr>
      <xdr:spPr>
        <a:xfrm>
          <a:off x="661035" y="152400"/>
          <a:ext cx="16826865" cy="419100"/>
        </a:xfrm>
        <a:prstGeom prst="roundRect">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algn="ctr"/>
          <a:r>
            <a:rPr lang="es-ES" sz="2000" b="1" cap="all" baseline="0">
              <a:latin typeface="Verdana" panose="020B0604030504040204" pitchFamily="34" charset="0"/>
              <a:ea typeface="Verdana" panose="020B0604030504040204" pitchFamily="34" charset="0"/>
              <a:cs typeface="Verdana" panose="020B0604030504040204" pitchFamily="34" charset="0"/>
            </a:rPr>
            <a:t>Juzgados de lo Mercantil</a:t>
          </a:r>
        </a:p>
      </xdr:txBody>
    </xdr:sp>
    <xdr:clientData/>
  </xdr:oneCellAnchor>
  <xdr:oneCellAnchor>
    <xdr:from>
      <xdr:col>1</xdr:col>
      <xdr:colOff>28574</xdr:colOff>
      <xdr:row>1</xdr:row>
      <xdr:rowOff>504825</xdr:rowOff>
    </xdr:from>
    <xdr:ext cx="16857345" cy="333375"/>
    <xdr:sp macro="" textlink="">
      <xdr:nvSpPr>
        <xdr:cNvPr id="3" name="2 Rectángulo redondeado">
          <a:extLst>
            <a:ext uri="{FF2B5EF4-FFF2-40B4-BE49-F238E27FC236}">
              <a16:creationId xmlns:a16="http://schemas.microsoft.com/office/drawing/2014/main" id="{A7251B47-9670-46D1-BFF4-D8273C378A0F}"/>
            </a:ext>
          </a:extLst>
        </xdr:cNvPr>
        <xdr:cNvSpPr/>
      </xdr:nvSpPr>
      <xdr:spPr>
        <a:xfrm>
          <a:off x="622934" y="672465"/>
          <a:ext cx="1685734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Fase de convenio aperturados por TSJ</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oneCellAnchor>
    <xdr:from>
      <xdr:col>1</xdr:col>
      <xdr:colOff>28574</xdr:colOff>
      <xdr:row>24</xdr:row>
      <xdr:rowOff>85725</xdr:rowOff>
    </xdr:from>
    <xdr:ext cx="16704945" cy="333375"/>
    <xdr:sp macro="" textlink="">
      <xdr:nvSpPr>
        <xdr:cNvPr id="4" name="3 Rectángulo redondeado">
          <a:extLst>
            <a:ext uri="{FF2B5EF4-FFF2-40B4-BE49-F238E27FC236}">
              <a16:creationId xmlns:a16="http://schemas.microsoft.com/office/drawing/2014/main" id="{B14D631F-BCF4-4EA6-AADE-746812F38CC4}"/>
            </a:ext>
          </a:extLst>
        </xdr:cNvPr>
        <xdr:cNvSpPr/>
      </xdr:nvSpPr>
      <xdr:spPr>
        <a:xfrm>
          <a:off x="622934" y="5983605"/>
          <a:ext cx="16704945" cy="333375"/>
        </a:xfrm>
        <a:prstGeom prst="round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s-ES" sz="1600" b="1">
              <a:latin typeface="Verdana" panose="020B0604030504040204" pitchFamily="34" charset="0"/>
              <a:ea typeface="Verdana" panose="020B0604030504040204" pitchFamily="34" charset="0"/>
              <a:cs typeface="Verdana" panose="020B0604030504040204" pitchFamily="34" charset="0"/>
            </a:rPr>
            <a:t>Evolucion respecto al mismo trimestre del año anterior de Fase de convenio</a:t>
          </a:r>
          <a:endParaRPr lang="es-ES" sz="2000" b="1">
            <a:latin typeface="Verdana" panose="020B0604030504040204" pitchFamily="34" charset="0"/>
            <a:ea typeface="Verdana" panose="020B0604030504040204" pitchFamily="34" charset="0"/>
            <a:cs typeface="Verdana" panose="020B0604030504040204" pitchFamily="34" charset="0"/>
          </a:endParaRPr>
        </a:p>
      </xdr:txBody>
    </xdr:sp>
    <xdr:clientData/>
  </xdr:oneCellAnchor>
  <xdr:twoCellAnchor>
    <xdr:from>
      <xdr:col>9</xdr:col>
      <xdr:colOff>47624</xdr:colOff>
      <xdr:row>4</xdr:row>
      <xdr:rowOff>0</xdr:rowOff>
    </xdr:from>
    <xdr:to>
      <xdr:col>18</xdr:col>
      <xdr:colOff>449580</xdr:colOff>
      <xdr:row>21</xdr:row>
      <xdr:rowOff>152400</xdr:rowOff>
    </xdr:to>
    <xdr:graphicFrame macro="">
      <xdr:nvGraphicFramePr>
        <xdr:cNvPr id="5" name="Gráfico 4">
          <a:extLst>
            <a:ext uri="{FF2B5EF4-FFF2-40B4-BE49-F238E27FC236}">
              <a16:creationId xmlns:a16="http://schemas.microsoft.com/office/drawing/2014/main" id="{395B3605-1050-45A4-B4C0-CC605E19A1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333373</xdr:colOff>
      <xdr:row>1</xdr:row>
      <xdr:rowOff>0</xdr:rowOff>
    </xdr:from>
    <xdr:to>
      <xdr:col>20</xdr:col>
      <xdr:colOff>361949</xdr:colOff>
      <xdr:row>1</xdr:row>
      <xdr:rowOff>285749</xdr:rowOff>
    </xdr:to>
    <xdr:sp macro="" textlink="">
      <xdr:nvSpPr>
        <xdr:cNvPr id="6" name="4 Pentágono">
          <a:hlinkClick xmlns:r="http://schemas.openxmlformats.org/officeDocument/2006/relationships" r:id="rId2"/>
          <a:extLst>
            <a:ext uri="{FF2B5EF4-FFF2-40B4-BE49-F238E27FC236}">
              <a16:creationId xmlns:a16="http://schemas.microsoft.com/office/drawing/2014/main" id="{A6C7B19F-1ED8-43CE-B414-72ED588621E3}"/>
            </a:ext>
          </a:extLst>
        </xdr:cNvPr>
        <xdr:cNvSpPr/>
      </xdr:nvSpPr>
      <xdr:spPr>
        <a:xfrm flipH="1">
          <a:off x="14811373" y="161925"/>
          <a:ext cx="790576" cy="16192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K:\00%20CRISIS\A&#241;o%202025\Datos%20sobre%20el%20efecto%20de%20la%20crisis%20en%20los%20juzgados%20de%20lo%20mercantil%201T%202025.xlsx" TargetMode="External"/><Relationship Id="rId1" Type="http://schemas.openxmlformats.org/officeDocument/2006/relationships/externalLinkPath" Target="/00%20CRISIS/A&#241;o%202025/Datos%20sobre%20el%20efecto%20de%20la%20crisis%20en%20los%20juzgados%20de%20lo%20mercantil%201T%202025.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K:\00%20CRISIS\A&#241;o%202025\Efecto%20crisis%201&#186;%20trim%20A&#241;o%202025%20bis\Datos%20sobre%20el%20efecto%20de%20la%20crisis%20en%20los%20juzgados%20de%20lo%20mercantil%201T%202025%20-%20con%20Microempresas.xlsx" TargetMode="External"/><Relationship Id="rId1" Type="http://schemas.openxmlformats.org/officeDocument/2006/relationships/externalLinkPath" Target="/00%20CRISIS/A&#241;o%202025/Efecto%20crisis%201&#186;%20trim%20A&#241;o%202025%20bis/Datos%20sobre%20el%20efecto%20de%20la%20crisis%20en%20los%20juzgados%20de%20lo%20mercantil%201T%202025%20-%20con%20Microempresa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secutivos declarados TSJ"/>
      <sheetName val="Provincia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6">
          <cell r="B6" t="str">
            <v>ANDALUCÍA</v>
          </cell>
        </row>
      </sheetData>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ción"/>
      <sheetName val="Resumen"/>
      <sheetName val="Definiciones y conceptos"/>
      <sheetName val="Concursos TSJ persona juridica"/>
      <sheetName val="Concursos TSJ  pers nat empresa"/>
      <sheetName val="Concurso TSJ pers nat no empre"/>
      <sheetName val="Concursos presentados TSJ total"/>
      <sheetName val="Concursos declarados TSJ"/>
      <sheetName val="Concursos Convenio TSJ"/>
      <sheetName val="Concursos Liquidación TSJ"/>
      <sheetName val="E.R.E's TSJ"/>
      <sheetName val="Concurs.sin masa declarados TSJ"/>
      <sheetName val="PEM TSJ persona jurídica"/>
      <sheetName val="PEM TSJ  pers nat emp"/>
      <sheetName val="PEM presentados TSJ total"/>
      <sheetName val="PEM aperturados TSJ"/>
      <sheetName val="PEM de continuación TSJ"/>
      <sheetName val="PEM de liquidación TSJ"/>
      <sheetName val="Provincia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Aspecto">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A1:O372"/>
  <sheetViews>
    <sheetView tabSelected="1" zoomScale="110" zoomScaleNormal="110" workbookViewId="0"/>
  </sheetViews>
  <sheetFormatPr baseColWidth="10" defaultColWidth="11.42578125" defaultRowHeight="14.25" x14ac:dyDescent="0.2"/>
  <cols>
    <col min="1" max="1" width="12.5703125" style="4" customWidth="1"/>
    <col min="2" max="2" width="88.42578125" style="4" customWidth="1"/>
    <col min="3" max="13" width="12.5703125" style="4" customWidth="1"/>
    <col min="14" max="14" width="18.42578125" style="4" customWidth="1"/>
    <col min="15" max="16" width="12.5703125" style="4" customWidth="1"/>
    <col min="17" max="17" width="14.85546875" style="4" customWidth="1"/>
    <col min="18" max="19" width="12.5703125" style="4" customWidth="1"/>
    <col min="20" max="16384" width="11.42578125" style="4"/>
  </cols>
  <sheetData>
    <row r="1" spans="1:15" ht="14.25" customHeight="1" x14ac:dyDescent="0.25">
      <c r="A1" s="164"/>
      <c r="B1" s="3"/>
      <c r="C1" s="3"/>
      <c r="D1" s="3"/>
      <c r="E1" s="3"/>
      <c r="F1" s="3"/>
      <c r="G1" s="3"/>
      <c r="H1" s="2"/>
      <c r="I1" s="2"/>
      <c r="J1" s="2"/>
      <c r="K1" s="2"/>
    </row>
    <row r="2" spans="1:15" ht="14.25" customHeight="1" x14ac:dyDescent="0.2">
      <c r="A2" s="2"/>
      <c r="B2" s="2"/>
      <c r="C2" s="2"/>
      <c r="E2" s="5"/>
      <c r="F2" s="6"/>
      <c r="G2" s="6"/>
      <c r="H2" s="6"/>
      <c r="I2" s="6"/>
      <c r="J2" s="6"/>
      <c r="K2" s="2"/>
    </row>
    <row r="3" spans="1:15" ht="14.25" customHeight="1" x14ac:dyDescent="0.2">
      <c r="A3" s="2"/>
      <c r="B3" s="2"/>
      <c r="C3" s="2"/>
      <c r="E3" s="6"/>
      <c r="F3" s="6"/>
      <c r="G3" s="6"/>
      <c r="H3" s="6"/>
      <c r="I3" s="6"/>
      <c r="J3" s="6"/>
      <c r="K3" s="2"/>
    </row>
    <row r="4" spans="1:15" ht="14.25" customHeight="1" x14ac:dyDescent="0.25">
      <c r="A4" s="165"/>
      <c r="B4" s="2"/>
      <c r="C4" s="2"/>
      <c r="E4" s="5"/>
      <c r="F4" s="6"/>
      <c r="G4" s="6"/>
      <c r="H4" s="6"/>
      <c r="I4" s="6"/>
      <c r="J4" s="6"/>
      <c r="K4" s="2"/>
    </row>
    <row r="5" spans="1:15" ht="14.25" customHeight="1" x14ac:dyDescent="0.25">
      <c r="A5" s="167"/>
      <c r="B5" s="168"/>
      <c r="C5" s="168"/>
      <c r="D5" s="2"/>
      <c r="E5" s="2"/>
      <c r="F5" s="7"/>
      <c r="G5" s="7"/>
      <c r="H5" s="7"/>
      <c r="I5" s="2"/>
      <c r="J5" s="2"/>
      <c r="K5" s="2"/>
    </row>
    <row r="6" spans="1:15" ht="14.25" customHeight="1" x14ac:dyDescent="0.25">
      <c r="A6" s="167"/>
      <c r="B6" s="169"/>
      <c r="C6" s="169"/>
      <c r="D6" s="2"/>
      <c r="E6" s="2"/>
      <c r="F6" s="2"/>
      <c r="G6" s="2"/>
      <c r="H6" s="2"/>
      <c r="I6" s="2"/>
      <c r="J6" s="2"/>
      <c r="K6" s="2"/>
    </row>
    <row r="7" spans="1:15" ht="14.25" customHeight="1" x14ac:dyDescent="0.25">
      <c r="A7" s="166"/>
      <c r="B7" s="8"/>
      <c r="C7" s="8"/>
      <c r="D7" s="2"/>
      <c r="E7" s="2"/>
      <c r="F7" s="2"/>
      <c r="G7" s="2"/>
      <c r="H7" s="2"/>
      <c r="I7" s="2"/>
      <c r="J7" s="2"/>
      <c r="K7" s="2"/>
    </row>
    <row r="8" spans="1:15" ht="14.25" customHeight="1" x14ac:dyDescent="0.25">
      <c r="A8" s="166"/>
      <c r="B8" s="8"/>
      <c r="C8" s="8"/>
      <c r="D8" s="2"/>
      <c r="E8" s="2"/>
      <c r="F8" s="2"/>
      <c r="G8" s="2"/>
      <c r="H8" s="2"/>
      <c r="I8" s="2"/>
      <c r="J8" s="2"/>
      <c r="K8" s="2"/>
    </row>
    <row r="9" spans="1:15" ht="14.25" customHeight="1" x14ac:dyDescent="0.25">
      <c r="A9" s="167"/>
      <c r="B9" s="95"/>
      <c r="C9" s="95"/>
      <c r="M9" s="2"/>
    </row>
    <row r="10" spans="1:15" ht="14.25" customHeight="1" x14ac:dyDescent="0.25">
      <c r="A10" s="166"/>
      <c r="B10" s="9"/>
      <c r="C10" s="9"/>
      <c r="M10" s="2"/>
    </row>
    <row r="11" spans="1:15" ht="14.25" customHeight="1" x14ac:dyDescent="0.25">
      <c r="A11" s="166"/>
      <c r="B11" s="9"/>
      <c r="C11" s="9"/>
      <c r="M11" s="2"/>
    </row>
    <row r="12" spans="1:15" ht="14.25" customHeight="1" x14ac:dyDescent="0.25">
      <c r="A12" s="166"/>
      <c r="B12" s="9"/>
      <c r="C12" s="9"/>
    </row>
    <row r="13" spans="1:15" ht="14.25" customHeight="1" x14ac:dyDescent="0.25">
      <c r="A13" s="165"/>
      <c r="B13" s="28"/>
    </row>
    <row r="14" spans="1:15" ht="20.25" customHeight="1" x14ac:dyDescent="0.2">
      <c r="B14" s="180" t="s">
        <v>0</v>
      </c>
      <c r="C14" s="117"/>
      <c r="D14" s="117"/>
      <c r="E14" s="117"/>
      <c r="F14" s="117"/>
      <c r="G14" s="117"/>
      <c r="H14" s="117"/>
      <c r="I14" s="117"/>
      <c r="J14" s="117"/>
      <c r="K14" s="117"/>
      <c r="L14" s="117"/>
      <c r="M14" s="117"/>
      <c r="N14" s="117"/>
      <c r="O14" s="117"/>
    </row>
    <row r="15" spans="1:15" ht="22.5" customHeight="1" x14ac:dyDescent="0.2">
      <c r="B15" s="180" t="s">
        <v>1</v>
      </c>
      <c r="C15" s="170"/>
      <c r="D15" s="170"/>
      <c r="E15" s="170"/>
      <c r="F15" s="170"/>
      <c r="G15" s="170"/>
      <c r="H15" s="170"/>
      <c r="I15" s="170"/>
      <c r="J15" s="170"/>
      <c r="K15" s="170"/>
      <c r="L15" s="170"/>
      <c r="M15" s="170"/>
      <c r="N15" s="170"/>
      <c r="O15" s="170"/>
    </row>
    <row r="16" spans="1:15" ht="22.5" customHeight="1" x14ac:dyDescent="0.25">
      <c r="B16" s="171" t="s">
        <v>2</v>
      </c>
      <c r="C16" s="170"/>
      <c r="D16" s="171" t="s">
        <v>3</v>
      </c>
      <c r="E16" s="170"/>
      <c r="F16" s="170"/>
      <c r="G16" s="170"/>
      <c r="H16" s="170"/>
      <c r="I16" s="170"/>
      <c r="J16" s="170"/>
      <c r="K16" s="170"/>
      <c r="L16" s="170"/>
      <c r="M16" s="170"/>
      <c r="N16" s="170"/>
      <c r="O16" s="170"/>
    </row>
    <row r="17" spans="2:15" ht="22.5" customHeight="1" x14ac:dyDescent="0.2">
      <c r="B17" s="180" t="s">
        <v>4</v>
      </c>
      <c r="C17" s="170"/>
      <c r="D17" s="180" t="s">
        <v>5</v>
      </c>
      <c r="E17" s="170"/>
      <c r="F17" s="170"/>
      <c r="G17" s="170"/>
      <c r="H17" s="170"/>
      <c r="I17" s="170"/>
      <c r="J17" s="170"/>
      <c r="K17" s="170"/>
      <c r="L17" s="170"/>
      <c r="M17" s="170"/>
      <c r="N17" s="170"/>
      <c r="O17" s="170"/>
    </row>
    <row r="18" spans="2:15" ht="22.5" customHeight="1" x14ac:dyDescent="0.2">
      <c r="B18" s="180" t="s">
        <v>6</v>
      </c>
      <c r="D18" s="180" t="s">
        <v>7</v>
      </c>
    </row>
    <row r="19" spans="2:15" ht="22.5" customHeight="1" x14ac:dyDescent="0.2">
      <c r="B19" s="180" t="s">
        <v>8</v>
      </c>
    </row>
    <row r="20" spans="2:15" ht="22.5" customHeight="1" x14ac:dyDescent="0.25">
      <c r="B20" s="180" t="s">
        <v>9</v>
      </c>
      <c r="D20" s="171" t="s">
        <v>10</v>
      </c>
    </row>
    <row r="21" spans="2:15" ht="22.5" customHeight="1" x14ac:dyDescent="0.2">
      <c r="B21" s="180" t="s">
        <v>11</v>
      </c>
      <c r="C21" s="170"/>
      <c r="D21" s="180" t="s">
        <v>12</v>
      </c>
      <c r="E21" s="170"/>
      <c r="F21" s="170"/>
      <c r="G21" s="170"/>
      <c r="H21" s="170"/>
      <c r="I21" s="170"/>
      <c r="J21" s="170"/>
      <c r="K21" s="170"/>
      <c r="L21" s="170"/>
      <c r="M21" s="170"/>
      <c r="N21" s="170"/>
      <c r="O21" s="170"/>
    </row>
    <row r="22" spans="2:15" ht="22.5" customHeight="1" x14ac:dyDescent="0.2">
      <c r="B22" s="180" t="s">
        <v>13</v>
      </c>
      <c r="C22" s="170"/>
      <c r="D22" s="180" t="s">
        <v>14</v>
      </c>
      <c r="E22" s="170"/>
      <c r="F22" s="170"/>
      <c r="G22" s="170"/>
      <c r="H22" s="170"/>
      <c r="I22" s="170"/>
      <c r="J22" s="170"/>
      <c r="K22" s="170"/>
      <c r="L22" s="170"/>
      <c r="M22" s="170"/>
      <c r="N22" s="170"/>
      <c r="O22" s="170"/>
    </row>
    <row r="23" spans="2:15" ht="22.5" customHeight="1" x14ac:dyDescent="0.2">
      <c r="B23" s="180" t="s">
        <v>15</v>
      </c>
      <c r="C23" s="170"/>
      <c r="D23" s="180" t="s">
        <v>16</v>
      </c>
      <c r="E23" s="170"/>
      <c r="F23" s="170"/>
      <c r="G23" s="170"/>
      <c r="H23" s="170"/>
      <c r="I23" s="170"/>
      <c r="J23" s="170"/>
      <c r="K23" s="170"/>
      <c r="L23" s="170"/>
      <c r="M23" s="170"/>
      <c r="N23" s="170"/>
      <c r="O23" s="170"/>
    </row>
    <row r="24" spans="2:15" ht="22.5" customHeight="1" x14ac:dyDescent="0.2">
      <c r="B24" s="180" t="s">
        <v>17</v>
      </c>
      <c r="C24" s="170"/>
      <c r="D24" s="180" t="s">
        <v>18</v>
      </c>
      <c r="E24" s="170"/>
      <c r="F24" s="170"/>
      <c r="G24" s="170"/>
      <c r="H24" s="170"/>
      <c r="I24" s="170"/>
      <c r="J24" s="170"/>
      <c r="K24" s="170"/>
      <c r="L24" s="170"/>
      <c r="M24" s="170"/>
      <c r="N24" s="170"/>
      <c r="O24" s="170"/>
    </row>
    <row r="25" spans="2:15" ht="22.5" customHeight="1" x14ac:dyDescent="0.2">
      <c r="B25" s="180" t="s">
        <v>19</v>
      </c>
      <c r="C25" s="170"/>
      <c r="D25" s="180" t="s">
        <v>20</v>
      </c>
      <c r="E25" s="170"/>
      <c r="F25" s="170"/>
      <c r="G25" s="170"/>
      <c r="H25" s="170"/>
      <c r="I25" s="170"/>
      <c r="J25" s="170"/>
      <c r="K25" s="170"/>
      <c r="L25" s="170"/>
      <c r="M25" s="170"/>
      <c r="N25" s="170"/>
      <c r="O25" s="170"/>
    </row>
    <row r="26" spans="2:15" ht="22.5" customHeight="1" x14ac:dyDescent="0.2">
      <c r="B26" s="180" t="s">
        <v>21</v>
      </c>
      <c r="C26" s="170"/>
      <c r="D26" s="180" t="s">
        <v>22</v>
      </c>
      <c r="E26" s="170"/>
      <c r="F26" s="170"/>
      <c r="G26" s="170"/>
      <c r="H26" s="170"/>
      <c r="I26" s="170"/>
      <c r="J26" s="170"/>
      <c r="K26" s="170"/>
      <c r="L26" s="170"/>
      <c r="M26" s="170"/>
      <c r="N26" s="170"/>
      <c r="O26" s="170"/>
    </row>
    <row r="27" spans="2:15" ht="22.5" customHeight="1" x14ac:dyDescent="0.2">
      <c r="B27" s="180" t="s">
        <v>23</v>
      </c>
      <c r="C27" s="170"/>
      <c r="D27" s="180" t="s">
        <v>24</v>
      </c>
      <c r="E27" s="170"/>
      <c r="F27" s="170"/>
      <c r="G27" s="170"/>
      <c r="H27" s="170"/>
      <c r="I27" s="170"/>
      <c r="J27" s="170"/>
      <c r="K27" s="170"/>
      <c r="L27" s="170"/>
      <c r="M27" s="170"/>
      <c r="N27" s="170"/>
      <c r="O27" s="170"/>
    </row>
    <row r="28" spans="2:15" ht="22.5" customHeight="1" x14ac:dyDescent="0.2">
      <c r="B28" s="180" t="s">
        <v>25</v>
      </c>
      <c r="C28" s="170"/>
      <c r="D28" s="180" t="s">
        <v>26</v>
      </c>
      <c r="E28" s="170"/>
      <c r="F28" s="170"/>
      <c r="G28" s="170"/>
      <c r="H28" s="170"/>
      <c r="I28" s="170"/>
      <c r="J28" s="170"/>
      <c r="K28" s="170"/>
      <c r="L28" s="170"/>
      <c r="M28" s="170"/>
      <c r="N28" s="170"/>
      <c r="O28" s="170"/>
    </row>
    <row r="29" spans="2:15" ht="22.5" customHeight="1" x14ac:dyDescent="0.2">
      <c r="B29" s="180" t="s">
        <v>27</v>
      </c>
      <c r="C29" s="170"/>
      <c r="D29" s="180" t="s">
        <v>28</v>
      </c>
      <c r="E29" s="170"/>
      <c r="F29" s="170"/>
      <c r="G29" s="170"/>
      <c r="H29" s="170"/>
      <c r="I29" s="170"/>
      <c r="J29" s="170"/>
      <c r="K29" s="170"/>
      <c r="L29" s="170"/>
      <c r="M29" s="170"/>
      <c r="N29" s="170"/>
      <c r="O29" s="170"/>
    </row>
    <row r="30" spans="2:15" ht="22.5" customHeight="1" x14ac:dyDescent="0.2">
      <c r="B30" s="180" t="s">
        <v>29</v>
      </c>
      <c r="C30" s="170"/>
      <c r="D30" s="180"/>
      <c r="E30" s="170"/>
      <c r="F30" s="170"/>
      <c r="G30" s="170"/>
      <c r="H30" s="170"/>
      <c r="I30" s="170"/>
      <c r="J30" s="170"/>
      <c r="K30" s="170"/>
      <c r="L30" s="170"/>
      <c r="M30" s="170"/>
      <c r="N30" s="170"/>
      <c r="O30" s="170"/>
    </row>
    <row r="31" spans="2:15" ht="22.5" customHeight="1" x14ac:dyDescent="0.2">
      <c r="B31" s="180" t="s">
        <v>30</v>
      </c>
      <c r="C31" s="170"/>
      <c r="D31" s="180" t="s">
        <v>320</v>
      </c>
      <c r="E31" s="170"/>
      <c r="F31" s="170"/>
      <c r="G31" s="170"/>
      <c r="H31" s="170"/>
      <c r="I31" s="170"/>
      <c r="J31" s="170"/>
      <c r="K31" s="170"/>
      <c r="L31" s="170"/>
      <c r="M31" s="170"/>
      <c r="N31" s="170"/>
      <c r="O31" s="170"/>
    </row>
    <row r="32" spans="2:15" ht="22.5" customHeight="1" x14ac:dyDescent="0.2">
      <c r="B32"/>
      <c r="C32"/>
      <c r="D32"/>
      <c r="E32"/>
      <c r="F32"/>
      <c r="G32"/>
      <c r="H32"/>
      <c r="I32"/>
      <c r="J32"/>
      <c r="K32"/>
      <c r="L32"/>
      <c r="M32"/>
      <c r="N32"/>
    </row>
    <row r="33" spans="2:14" ht="22.5" customHeight="1" x14ac:dyDescent="0.2">
      <c r="B33" s="28"/>
      <c r="C33" s="28"/>
      <c r="D33" s="28"/>
      <c r="E33" s="28"/>
      <c r="F33" s="28"/>
      <c r="G33" s="28"/>
      <c r="H33" s="28"/>
      <c r="I33" s="28"/>
      <c r="J33" s="28"/>
      <c r="K33" s="28"/>
      <c r="L33" s="28"/>
      <c r="M33" s="28"/>
      <c r="N33" s="28"/>
    </row>
    <row r="34" spans="2:14" ht="22.5" customHeight="1" x14ac:dyDescent="0.2"/>
    <row r="35" spans="2:14" ht="22.5" customHeight="1" x14ac:dyDescent="0.2"/>
    <row r="36" spans="2:14" ht="22.5" customHeight="1" x14ac:dyDescent="0.2"/>
    <row r="37" spans="2:14" ht="22.5" customHeight="1" x14ac:dyDescent="0.2"/>
    <row r="38" spans="2:14" ht="22.5" customHeight="1" x14ac:dyDescent="0.2"/>
    <row r="39" spans="2:14" ht="22.5" customHeight="1" x14ac:dyDescent="0.2"/>
    <row r="40" spans="2:14" ht="22.5" customHeight="1" x14ac:dyDescent="0.2"/>
    <row r="41" spans="2:14" ht="22.5" customHeight="1" x14ac:dyDescent="0.2"/>
    <row r="42" spans="2:14" ht="22.5" customHeight="1" x14ac:dyDescent="0.2"/>
    <row r="43" spans="2:14" ht="22.5" customHeight="1" x14ac:dyDescent="0.2"/>
    <row r="44" spans="2:14" ht="14.25" customHeight="1" x14ac:dyDescent="0.2">
      <c r="B44" s="12"/>
    </row>
    <row r="45" spans="2:14" ht="14.25" customHeight="1" x14ac:dyDescent="0.2">
      <c r="B45" s="12"/>
    </row>
    <row r="46" spans="2:14" ht="14.25" customHeight="1" x14ac:dyDescent="0.2">
      <c r="B46" s="12"/>
    </row>
    <row r="47" spans="2:14" ht="14.25" customHeight="1" x14ac:dyDescent="0.2">
      <c r="B47" s="12"/>
    </row>
    <row r="48" spans="2:14" ht="14.25" customHeight="1" x14ac:dyDescent="0.2">
      <c r="B48" s="12"/>
    </row>
    <row r="49" spans="2:2" ht="14.25" customHeight="1" x14ac:dyDescent="0.2">
      <c r="B49" s="12"/>
    </row>
    <row r="50" spans="2:2" ht="14.25" customHeight="1" x14ac:dyDescent="0.2">
      <c r="B50" s="12"/>
    </row>
    <row r="51" spans="2:2" ht="14.25" customHeight="1" x14ac:dyDescent="0.2">
      <c r="B51" s="12"/>
    </row>
    <row r="52" spans="2:2" ht="14.25" customHeight="1" x14ac:dyDescent="0.2"/>
    <row r="53" spans="2:2" ht="14.25" customHeight="1" x14ac:dyDescent="0.2"/>
    <row r="54" spans="2:2" ht="14.25" customHeight="1" x14ac:dyDescent="0.2"/>
    <row r="55" spans="2:2" ht="14.25" customHeight="1" x14ac:dyDescent="0.2"/>
    <row r="56" spans="2:2" ht="14.25" customHeight="1" x14ac:dyDescent="0.2"/>
    <row r="57" spans="2:2" ht="14.25" customHeight="1" x14ac:dyDescent="0.2"/>
    <row r="58" spans="2:2" ht="14.25" customHeight="1" x14ac:dyDescent="0.2"/>
    <row r="59" spans="2:2" ht="14.25" customHeight="1" x14ac:dyDescent="0.2"/>
    <row r="60" spans="2:2" ht="14.25" customHeight="1" x14ac:dyDescent="0.2"/>
    <row r="61" spans="2:2" ht="14.25" customHeight="1" x14ac:dyDescent="0.2"/>
    <row r="62" spans="2:2" ht="14.25" customHeight="1" x14ac:dyDescent="0.2"/>
    <row r="63" spans="2:2" ht="14.25" customHeight="1" x14ac:dyDescent="0.2"/>
    <row r="64" spans="2:2"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sheetData>
  <phoneticPr fontId="0" type="noConversion"/>
  <hyperlinks>
    <hyperlink ref="B14" location="'Resumen'!A1" display="Resumen" xr:uid="{AF480E1F-A447-4518-9D8B-29C21A02D240}"/>
    <hyperlink ref="B30" location="'PEM de continuación TSJ'!A1" display="PEM de continuación TSJ" xr:uid="{7D4F7C6B-B003-4905-B1B0-64834F93F01D}"/>
    <hyperlink ref="B29" location="'PEM aperturados TSJ'!A1" display="Procedimientos Especiales de Microempresas aperturados por TSJ" xr:uid="{F38897B2-ADCA-4123-AB48-AEEA4F4008B7}"/>
    <hyperlink ref="B28" location="'PEM presentados TSJ total'!A1" display="PEM presentados TSJ total" xr:uid="{B830F197-6C35-4F15-A039-9595DF032DFA}"/>
    <hyperlink ref="B27" location="'PEM TSJ  pers nat'!A1" display="Procedimientos Especiales de Microempresas presentados por TSJ. Persona natural" xr:uid="{38872F2D-7916-4CF5-ADE5-72AF0BEF9DE6}"/>
    <hyperlink ref="B26" location="'PEM TSJ persona jurídica'!A1" display="Procedimientos Especiales de  Microempresas presentados por TSJ. Personas jurídicas" xr:uid="{D5BD18D7-58E3-406D-81F4-4C142EAFED3E}"/>
    <hyperlink ref="B25" location="'Concurs.sin masa declarados TSJ'!A1" display="Concursos sin masa declarados por TSJ" xr:uid="{3B71CCB0-1FB8-4097-944F-E71EE2DD4C4E}"/>
    <hyperlink ref="B24" location="'E.R.E's TSJ'!A1" display="E.R.E's TSJ" xr:uid="{796643C8-E9DB-43A7-A0F9-D0DE36C5CB3C}"/>
    <hyperlink ref="B23" location="'Concursos Liquidación TSJ'!A1" display="Liquidación de concursos iniciados por TSJ" xr:uid="{666F6B7C-3C06-43DE-9F41-7301A22D935D}"/>
    <hyperlink ref="B22" location="'Concursos Convenio TSJ'!A1" display="Concursos Convenio TSJ" xr:uid="{A0E45E73-1659-4C48-A24B-5526E7268B22}"/>
    <hyperlink ref="B21" location="'Concursos declarados TSJ'!A1" display="Concursos declarados por TSJ" xr:uid="{7A3E9242-3CA1-4789-A5DF-72D61D81FA0A}"/>
    <hyperlink ref="B20" location="'Total concursos TSJ'!A1" display="Total concursos TSJ" xr:uid="{5F1D3425-E99E-4A72-AB9B-6FF3086DF6E1}"/>
    <hyperlink ref="B19" location="'Concursos TSJ pers. nat.no emp '!A1" display="Concursos TSJ pers. nat.no emp " xr:uid="{F4B3C88C-5FC5-439A-B732-D140C53298B8}"/>
    <hyperlink ref="B18" location="'Concursos TSJ pers. nat.empres'!A1" display="Concursos TSJ pers. nat.empres" xr:uid="{12AACDA0-4CEC-4F13-A87A-DE48F05B814C}"/>
    <hyperlink ref="B17" location="'Concursos TSJ pers. jurid. '!A1" display="Total concursos de personas jurídicas presentados " xr:uid="{21C302C4-8ED6-48FC-BB58-E0D1763C5F71}"/>
    <hyperlink ref="B15" location="'Definiciones y conceptos'!A1" display="Definiciones y conceptos" xr:uid="{BD36B701-187D-423C-B77D-BA54A1AF5FC5}"/>
    <hyperlink ref="B31" location="'PEM de liquidación TSJ'!A1" display="PEM de liquidación TSJ" xr:uid="{86B15A4F-E91C-4A90-AA60-3F960F9932D1}"/>
    <hyperlink ref="D18" location="'Recl. cantidad TSJ'!A1" display="Recl. cantidad TSJ" xr:uid="{549F99EF-A2EB-4B35-95FB-E15BCA1F1143}"/>
    <hyperlink ref="D17" location="'Despidos presentados TSJ'!A1" display="Despidos presentados TSJ" xr:uid="{AF735C22-5322-47E9-8D47-41C705FF5C82}"/>
    <hyperlink ref="D29" location="'Verb. pos. ocupas'!A1" display="Verbales posesorios por ocupación ilegal de viviendas ingresados" xr:uid="{AFDD6575-5A20-40A1-91A5-AF7FFD89F6D6}"/>
    <hyperlink ref="D28" location="'Lanzamientos. Otros TSJ'!A1" display="Otros lanzamientos practicados " xr:uid="{FD4B3D32-5B2A-4E42-9598-E8C7CF739CCD}"/>
    <hyperlink ref="D27" location="'Lanzamientos L.A.U  TSJ'!A1" display="Lanzamientos practicados como consecuencia de procedimientos derivados de la Ley de Arrendamientos Urbanos " xr:uid="{4571F7EE-8A76-4132-935C-0FBAE4BF2D80}"/>
    <hyperlink ref="D26" location="'Lanzamientos E.hipotecaria TSJ'!A1" display="Lanzamientos E.hipotecaria TSJ" xr:uid="{E5C78A9C-BD4A-4319-AC4C-BB89194EE6E8}"/>
    <hyperlink ref="D25" location="'Lanzamientos practic. total TSJ'!A1" display="Total lanzamientos practicados " xr:uid="{18B7A501-1E41-4F6C-9F88-2285A5366A1C}"/>
    <hyperlink ref="D24" location="'Lanzamientos con Cump ptivo TSJ'!A1" display="Lanzamientos con Cump ptivo TSJ" xr:uid="{BA8FF2DB-653B-4C5E-8433-C90C570A180F}"/>
    <hyperlink ref="D23" location="'Lanzamientos SC recibidos TSJ'!A1" display="Lanzamientos recibidos en los Servicios Comunes por TSJ" xr:uid="{4A07D4CA-AF90-4944-BE73-CE021FC8ED13}"/>
    <hyperlink ref="D22" location="'Monitorios presentados TSJ  '!A1" display="Procedimientos Monitorios presentados " xr:uid="{E427A622-82B0-4327-A57B-CEBE48CEFA30}"/>
    <hyperlink ref="D21" location="'Ej. Hipot. presentados TSJ '!A1" display="Ej. Hipot. presentados TSJ " xr:uid="{03551018-9B32-41DA-94B7-181A60FEFBA8}"/>
    <hyperlink ref="D31" location="'Provincias'!A1" display="DATOS PROVINCIALES PRIMER TRIMESTRE 2025" xr:uid="{3DF55783-3EA9-4D72-AD3D-9EB4123FE592}"/>
  </hyperlinks>
  <pageMargins left="0.75" right="0.75" top="1" bottom="1" header="0" footer="0"/>
  <pageSetup paperSize="9" scale="4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A40175-17AF-41EC-A7F4-643FAB6D63A9}">
  <dimension ref="B2:Q45"/>
  <sheetViews>
    <sheetView topLeftCell="A16" zoomScaleNormal="100" workbookViewId="0"/>
  </sheetViews>
  <sheetFormatPr baseColWidth="10" defaultColWidth="11.42578125" defaultRowHeight="12.75" x14ac:dyDescent="0.2"/>
  <cols>
    <col min="1" max="1" width="8.7109375" style="125" customWidth="1"/>
    <col min="2" max="2" width="33.140625" style="125" customWidth="1"/>
    <col min="3" max="90" width="12.28515625" style="125" customWidth="1"/>
    <col min="91" max="16384" width="11.42578125" style="125"/>
  </cols>
  <sheetData>
    <row r="2" spans="2:17" ht="40.5" customHeight="1" x14ac:dyDescent="0.25">
      <c r="B2" s="143"/>
      <c r="C2" s="142"/>
      <c r="D2" s="142"/>
      <c r="Q2" s="89"/>
    </row>
    <row r="3" spans="2:17" s="139" customFormat="1" ht="28.5" customHeight="1" x14ac:dyDescent="0.2">
      <c r="B3" s="149"/>
      <c r="C3" s="140"/>
      <c r="D3" s="140"/>
    </row>
    <row r="4" spans="2:17" ht="15" x14ac:dyDescent="0.2">
      <c r="B4" s="148"/>
    </row>
    <row r="5" spans="2:17" ht="39" customHeight="1" x14ac:dyDescent="0.2">
      <c r="C5" s="136" t="s">
        <v>103</v>
      </c>
      <c r="D5" s="136" t="s">
        <v>104</v>
      </c>
      <c r="E5" s="136" t="s">
        <v>105</v>
      </c>
      <c r="F5" s="137" t="s">
        <v>106</v>
      </c>
      <c r="G5" s="136" t="s">
        <v>107</v>
      </c>
      <c r="H5" s="136" t="s">
        <v>316</v>
      </c>
    </row>
    <row r="6" spans="2:17" ht="17.100000000000001" customHeight="1" thickBot="1" x14ac:dyDescent="0.25">
      <c r="B6" s="129" t="s">
        <v>180</v>
      </c>
      <c r="C6" s="134">
        <v>173</v>
      </c>
      <c r="D6" s="134">
        <v>238</v>
      </c>
      <c r="E6" s="134">
        <v>157</v>
      </c>
      <c r="F6" s="134">
        <v>294</v>
      </c>
      <c r="G6" s="134">
        <v>266</v>
      </c>
      <c r="H6" s="134">
        <v>221</v>
      </c>
    </row>
    <row r="7" spans="2:17" ht="17.100000000000001" customHeight="1" thickBot="1" x14ac:dyDescent="0.25">
      <c r="B7" s="129" t="s">
        <v>181</v>
      </c>
      <c r="C7" s="134">
        <v>20</v>
      </c>
      <c r="D7" s="134">
        <v>13</v>
      </c>
      <c r="E7" s="134">
        <v>32</v>
      </c>
      <c r="F7" s="134">
        <v>28</v>
      </c>
      <c r="G7" s="134">
        <v>41</v>
      </c>
      <c r="H7" s="134">
        <v>21</v>
      </c>
    </row>
    <row r="8" spans="2:17" ht="17.100000000000001" customHeight="1" thickBot="1" x14ac:dyDescent="0.25">
      <c r="B8" s="129" t="s">
        <v>182</v>
      </c>
      <c r="C8" s="134">
        <v>9</v>
      </c>
      <c r="D8" s="134">
        <v>10</v>
      </c>
      <c r="E8" s="134">
        <v>2</v>
      </c>
      <c r="F8" s="134">
        <v>10</v>
      </c>
      <c r="G8" s="134">
        <v>23</v>
      </c>
      <c r="H8" s="134">
        <v>9</v>
      </c>
    </row>
    <row r="9" spans="2:17" ht="17.100000000000001" customHeight="1" thickBot="1" x14ac:dyDescent="0.25">
      <c r="B9" s="129" t="s">
        <v>183</v>
      </c>
      <c r="C9" s="134">
        <v>23</v>
      </c>
      <c r="D9" s="134">
        <v>21</v>
      </c>
      <c r="E9" s="134">
        <v>13</v>
      </c>
      <c r="F9" s="134">
        <v>12</v>
      </c>
      <c r="G9" s="134">
        <v>16</v>
      </c>
      <c r="H9" s="134">
        <v>23</v>
      </c>
    </row>
    <row r="10" spans="2:17" ht="17.100000000000001" customHeight="1" thickBot="1" x14ac:dyDescent="0.25">
      <c r="B10" s="129" t="s">
        <v>184</v>
      </c>
      <c r="C10" s="134">
        <v>16</v>
      </c>
      <c r="D10" s="134">
        <v>14</v>
      </c>
      <c r="E10" s="134">
        <v>6</v>
      </c>
      <c r="F10" s="134">
        <v>28</v>
      </c>
      <c r="G10" s="134">
        <v>23</v>
      </c>
      <c r="H10" s="134">
        <v>14</v>
      </c>
    </row>
    <row r="11" spans="2:17" ht="17.100000000000001" customHeight="1" thickBot="1" x14ac:dyDescent="0.25">
      <c r="B11" s="129" t="s">
        <v>185</v>
      </c>
      <c r="C11" s="134">
        <v>6</v>
      </c>
      <c r="D11" s="134">
        <v>7</v>
      </c>
      <c r="E11" s="134">
        <v>8</v>
      </c>
      <c r="F11" s="134">
        <v>15</v>
      </c>
      <c r="G11" s="134">
        <v>5</v>
      </c>
      <c r="H11" s="134">
        <v>4</v>
      </c>
    </row>
    <row r="12" spans="2:17" ht="17.100000000000001" customHeight="1" thickBot="1" x14ac:dyDescent="0.25">
      <c r="B12" s="129" t="s">
        <v>186</v>
      </c>
      <c r="C12" s="134">
        <v>30</v>
      </c>
      <c r="D12" s="134">
        <v>30</v>
      </c>
      <c r="E12" s="134">
        <v>29</v>
      </c>
      <c r="F12" s="134">
        <v>22</v>
      </c>
      <c r="G12" s="134">
        <v>32</v>
      </c>
      <c r="H12" s="134">
        <v>26</v>
      </c>
    </row>
    <row r="13" spans="2:17" ht="17.100000000000001" customHeight="1" thickBot="1" x14ac:dyDescent="0.25">
      <c r="B13" s="129" t="s">
        <v>187</v>
      </c>
      <c r="C13" s="134">
        <v>15</v>
      </c>
      <c r="D13" s="134">
        <v>16</v>
      </c>
      <c r="E13" s="134">
        <v>10</v>
      </c>
      <c r="F13" s="134">
        <v>18</v>
      </c>
      <c r="G13" s="134">
        <v>19</v>
      </c>
      <c r="H13" s="134">
        <v>12</v>
      </c>
    </row>
    <row r="14" spans="2:17" ht="17.100000000000001" customHeight="1" thickBot="1" x14ac:dyDescent="0.25">
      <c r="B14" s="129" t="s">
        <v>188</v>
      </c>
      <c r="C14" s="134">
        <v>146</v>
      </c>
      <c r="D14" s="134">
        <v>128</v>
      </c>
      <c r="E14" s="134">
        <v>95</v>
      </c>
      <c r="F14" s="134">
        <v>123</v>
      </c>
      <c r="G14" s="134">
        <v>94</v>
      </c>
      <c r="H14" s="134">
        <v>195</v>
      </c>
    </row>
    <row r="15" spans="2:17" ht="17.100000000000001" customHeight="1" thickBot="1" x14ac:dyDescent="0.25">
      <c r="B15" s="129" t="s">
        <v>189</v>
      </c>
      <c r="C15" s="134">
        <v>82</v>
      </c>
      <c r="D15" s="134">
        <v>51</v>
      </c>
      <c r="E15" s="134">
        <v>35</v>
      </c>
      <c r="F15" s="134">
        <v>44</v>
      </c>
      <c r="G15" s="134">
        <v>60</v>
      </c>
      <c r="H15" s="134">
        <v>50</v>
      </c>
    </row>
    <row r="16" spans="2:17" ht="17.100000000000001" customHeight="1" thickBot="1" x14ac:dyDescent="0.25">
      <c r="B16" s="129" t="s">
        <v>190</v>
      </c>
      <c r="C16" s="134">
        <v>22</v>
      </c>
      <c r="D16" s="134">
        <v>27</v>
      </c>
      <c r="E16" s="134">
        <v>9</v>
      </c>
      <c r="F16" s="134">
        <v>13</v>
      </c>
      <c r="G16" s="134">
        <v>37</v>
      </c>
      <c r="H16" s="134">
        <v>19</v>
      </c>
    </row>
    <row r="17" spans="2:11" ht="17.100000000000001" customHeight="1" thickBot="1" x14ac:dyDescent="0.25">
      <c r="B17" s="129" t="s">
        <v>191</v>
      </c>
      <c r="C17" s="134">
        <v>75</v>
      </c>
      <c r="D17" s="134">
        <v>84</v>
      </c>
      <c r="E17" s="134">
        <v>57</v>
      </c>
      <c r="F17" s="134">
        <v>65</v>
      </c>
      <c r="G17" s="134">
        <v>74</v>
      </c>
      <c r="H17" s="134">
        <v>74</v>
      </c>
    </row>
    <row r="18" spans="2:11" ht="17.100000000000001" customHeight="1" thickBot="1" x14ac:dyDescent="0.25">
      <c r="B18" s="129" t="s">
        <v>192</v>
      </c>
      <c r="C18" s="134">
        <v>69</v>
      </c>
      <c r="D18" s="134">
        <v>132</v>
      </c>
      <c r="E18" s="134">
        <v>67</v>
      </c>
      <c r="F18" s="134">
        <v>79</v>
      </c>
      <c r="G18" s="134">
        <v>76</v>
      </c>
      <c r="H18" s="134">
        <v>34</v>
      </c>
    </row>
    <row r="19" spans="2:11" ht="17.100000000000001" customHeight="1" thickBot="1" x14ac:dyDescent="0.25">
      <c r="B19" s="129" t="s">
        <v>193</v>
      </c>
      <c r="C19" s="134">
        <v>47</v>
      </c>
      <c r="D19" s="134">
        <v>49</v>
      </c>
      <c r="E19" s="134">
        <v>30</v>
      </c>
      <c r="F19" s="134">
        <v>30</v>
      </c>
      <c r="G19" s="134">
        <v>21</v>
      </c>
      <c r="H19" s="134">
        <v>31</v>
      </c>
    </row>
    <row r="20" spans="2:11" ht="17.100000000000001" customHeight="1" thickBot="1" x14ac:dyDescent="0.25">
      <c r="B20" s="129" t="s">
        <v>194</v>
      </c>
      <c r="C20" s="134">
        <v>10</v>
      </c>
      <c r="D20" s="134">
        <v>17</v>
      </c>
      <c r="E20" s="134">
        <v>15</v>
      </c>
      <c r="F20" s="134">
        <v>8</v>
      </c>
      <c r="G20" s="134">
        <v>15</v>
      </c>
      <c r="H20" s="134">
        <v>17</v>
      </c>
    </row>
    <row r="21" spans="2:11" ht="17.100000000000001" customHeight="1" thickBot="1" x14ac:dyDescent="0.25">
      <c r="B21" s="129" t="s">
        <v>195</v>
      </c>
      <c r="C21" s="134">
        <v>68</v>
      </c>
      <c r="D21" s="134">
        <v>50</v>
      </c>
      <c r="E21" s="134">
        <v>34</v>
      </c>
      <c r="F21" s="134">
        <v>25</v>
      </c>
      <c r="G21" s="134">
        <v>18</v>
      </c>
      <c r="H21" s="134">
        <v>10</v>
      </c>
    </row>
    <row r="22" spans="2:11" ht="17.100000000000001" customHeight="1" thickBot="1" x14ac:dyDescent="0.25">
      <c r="B22" s="129" t="s">
        <v>196</v>
      </c>
      <c r="C22" s="134">
        <v>3</v>
      </c>
      <c r="D22" s="134">
        <v>6</v>
      </c>
      <c r="E22" s="134">
        <v>4</v>
      </c>
      <c r="F22" s="134">
        <v>3</v>
      </c>
      <c r="G22" s="134">
        <v>3</v>
      </c>
      <c r="H22" s="134">
        <v>1</v>
      </c>
    </row>
    <row r="23" spans="2:11" ht="17.100000000000001" customHeight="1" thickBot="1" x14ac:dyDescent="0.25">
      <c r="B23" s="127" t="s">
        <v>197</v>
      </c>
      <c r="C23" s="133">
        <v>814</v>
      </c>
      <c r="D23" s="133">
        <v>893</v>
      </c>
      <c r="E23" s="133">
        <v>603</v>
      </c>
      <c r="F23" s="133">
        <v>817</v>
      </c>
      <c r="G23" s="133">
        <v>823</v>
      </c>
      <c r="H23" s="133">
        <v>761</v>
      </c>
    </row>
    <row r="24" spans="2:11" ht="25.5" customHeight="1" x14ac:dyDescent="0.2">
      <c r="K24" s="132"/>
    </row>
    <row r="25" spans="2:11" ht="33.75" customHeight="1" x14ac:dyDescent="0.2">
      <c r="B25" s="131"/>
      <c r="C25" s="131"/>
      <c r="D25" s="131"/>
      <c r="E25" s="131"/>
    </row>
    <row r="27" spans="2:11" ht="39" customHeight="1" x14ac:dyDescent="0.2">
      <c r="C27" s="130" t="s">
        <v>198</v>
      </c>
      <c r="D27" s="130" t="s">
        <v>317</v>
      </c>
    </row>
    <row r="28" spans="2:11" ht="17.100000000000001" customHeight="1" thickBot="1" x14ac:dyDescent="0.25">
      <c r="B28" s="129" t="s">
        <v>180</v>
      </c>
      <c r="C28" s="128">
        <f t="shared" ref="C28:D45" si="0">+IF(C6&gt;0,(G6-C6)/C6,"-")</f>
        <v>0.53757225433526012</v>
      </c>
      <c r="D28" s="128">
        <f t="shared" si="0"/>
        <v>-7.1428571428571425E-2</v>
      </c>
    </row>
    <row r="29" spans="2:11" ht="17.100000000000001" customHeight="1" thickBot="1" x14ac:dyDescent="0.25">
      <c r="B29" s="129" t="s">
        <v>181</v>
      </c>
      <c r="C29" s="128">
        <f t="shared" si="0"/>
        <v>1.05</v>
      </c>
      <c r="D29" s="128">
        <f t="shared" si="0"/>
        <v>0.61538461538461542</v>
      </c>
    </row>
    <row r="30" spans="2:11" ht="17.100000000000001" customHeight="1" thickBot="1" x14ac:dyDescent="0.25">
      <c r="B30" s="129" t="s">
        <v>182</v>
      </c>
      <c r="C30" s="128">
        <f t="shared" si="0"/>
        <v>1.5555555555555556</v>
      </c>
      <c r="D30" s="128">
        <f t="shared" si="0"/>
        <v>-0.1</v>
      </c>
    </row>
    <row r="31" spans="2:11" ht="17.100000000000001" customHeight="1" thickBot="1" x14ac:dyDescent="0.25">
      <c r="B31" s="129" t="s">
        <v>183</v>
      </c>
      <c r="C31" s="128">
        <f t="shared" si="0"/>
        <v>-0.30434782608695654</v>
      </c>
      <c r="D31" s="128">
        <f t="shared" si="0"/>
        <v>9.5238095238095233E-2</v>
      </c>
    </row>
    <row r="32" spans="2:11" ht="17.100000000000001" customHeight="1" thickBot="1" x14ac:dyDescent="0.25">
      <c r="B32" s="129" t="s">
        <v>184</v>
      </c>
      <c r="C32" s="128">
        <f t="shared" si="0"/>
        <v>0.4375</v>
      </c>
      <c r="D32" s="128">
        <f t="shared" si="0"/>
        <v>0</v>
      </c>
    </row>
    <row r="33" spans="2:4" ht="17.100000000000001" customHeight="1" thickBot="1" x14ac:dyDescent="0.25">
      <c r="B33" s="129" t="s">
        <v>185</v>
      </c>
      <c r="C33" s="128">
        <f t="shared" si="0"/>
        <v>-0.16666666666666666</v>
      </c>
      <c r="D33" s="128">
        <f t="shared" si="0"/>
        <v>-0.42857142857142855</v>
      </c>
    </row>
    <row r="34" spans="2:4" ht="17.100000000000001" customHeight="1" thickBot="1" x14ac:dyDescent="0.25">
      <c r="B34" s="129" t="s">
        <v>186</v>
      </c>
      <c r="C34" s="128">
        <f t="shared" si="0"/>
        <v>6.6666666666666666E-2</v>
      </c>
      <c r="D34" s="128">
        <f t="shared" si="0"/>
        <v>-0.13333333333333333</v>
      </c>
    </row>
    <row r="35" spans="2:4" ht="17.100000000000001" customHeight="1" thickBot="1" x14ac:dyDescent="0.25">
      <c r="B35" s="129" t="s">
        <v>187</v>
      </c>
      <c r="C35" s="128">
        <f t="shared" si="0"/>
        <v>0.26666666666666666</v>
      </c>
      <c r="D35" s="128">
        <f t="shared" si="0"/>
        <v>-0.25</v>
      </c>
    </row>
    <row r="36" spans="2:4" ht="17.100000000000001" customHeight="1" thickBot="1" x14ac:dyDescent="0.25">
      <c r="B36" s="129" t="s">
        <v>188</v>
      </c>
      <c r="C36" s="128">
        <f t="shared" si="0"/>
        <v>-0.35616438356164382</v>
      </c>
      <c r="D36" s="128">
        <f t="shared" si="0"/>
        <v>0.5234375</v>
      </c>
    </row>
    <row r="37" spans="2:4" ht="17.100000000000001" customHeight="1" thickBot="1" x14ac:dyDescent="0.25">
      <c r="B37" s="129" t="s">
        <v>189</v>
      </c>
      <c r="C37" s="128">
        <f t="shared" si="0"/>
        <v>-0.26829268292682928</v>
      </c>
      <c r="D37" s="128">
        <f t="shared" si="0"/>
        <v>-1.9607843137254902E-2</v>
      </c>
    </row>
    <row r="38" spans="2:4" ht="17.100000000000001" customHeight="1" thickBot="1" x14ac:dyDescent="0.25">
      <c r="B38" s="129" t="s">
        <v>190</v>
      </c>
      <c r="C38" s="128">
        <f t="shared" si="0"/>
        <v>0.68181818181818177</v>
      </c>
      <c r="D38" s="128">
        <f t="shared" si="0"/>
        <v>-0.29629629629629628</v>
      </c>
    </row>
    <row r="39" spans="2:4" ht="17.100000000000001" customHeight="1" thickBot="1" x14ac:dyDescent="0.25">
      <c r="B39" s="129" t="s">
        <v>191</v>
      </c>
      <c r="C39" s="128">
        <f t="shared" si="0"/>
        <v>-1.3333333333333334E-2</v>
      </c>
      <c r="D39" s="128">
        <f t="shared" si="0"/>
        <v>-0.11904761904761904</v>
      </c>
    </row>
    <row r="40" spans="2:4" ht="17.100000000000001" customHeight="1" thickBot="1" x14ac:dyDescent="0.25">
      <c r="B40" s="129" t="s">
        <v>192</v>
      </c>
      <c r="C40" s="128">
        <f t="shared" si="0"/>
        <v>0.10144927536231885</v>
      </c>
      <c r="D40" s="128">
        <f t="shared" si="0"/>
        <v>-0.74242424242424243</v>
      </c>
    </row>
    <row r="41" spans="2:4" ht="17.100000000000001" customHeight="1" thickBot="1" x14ac:dyDescent="0.25">
      <c r="B41" s="129" t="s">
        <v>193</v>
      </c>
      <c r="C41" s="128">
        <f t="shared" si="0"/>
        <v>-0.55319148936170215</v>
      </c>
      <c r="D41" s="128">
        <f t="shared" si="0"/>
        <v>-0.36734693877551022</v>
      </c>
    </row>
    <row r="42" spans="2:4" ht="17.100000000000001" customHeight="1" thickBot="1" x14ac:dyDescent="0.25">
      <c r="B42" s="129" t="s">
        <v>194</v>
      </c>
      <c r="C42" s="128">
        <f t="shared" si="0"/>
        <v>0.5</v>
      </c>
      <c r="D42" s="128">
        <f t="shared" si="0"/>
        <v>0</v>
      </c>
    </row>
    <row r="43" spans="2:4" ht="17.100000000000001" customHeight="1" thickBot="1" x14ac:dyDescent="0.25">
      <c r="B43" s="129" t="s">
        <v>195</v>
      </c>
      <c r="C43" s="128">
        <f t="shared" si="0"/>
        <v>-0.73529411764705888</v>
      </c>
      <c r="D43" s="128">
        <f t="shared" si="0"/>
        <v>-0.8</v>
      </c>
    </row>
    <row r="44" spans="2:4" ht="17.100000000000001" customHeight="1" thickBot="1" x14ac:dyDescent="0.25">
      <c r="B44" s="129" t="s">
        <v>196</v>
      </c>
      <c r="C44" s="128">
        <f t="shared" si="0"/>
        <v>0</v>
      </c>
      <c r="D44" s="128">
        <f t="shared" si="0"/>
        <v>-0.83333333333333337</v>
      </c>
    </row>
    <row r="45" spans="2:4" ht="17.100000000000001" customHeight="1" thickBot="1" x14ac:dyDescent="0.25">
      <c r="B45" s="127" t="s">
        <v>197</v>
      </c>
      <c r="C45" s="126">
        <f t="shared" si="0"/>
        <v>1.1056511056511056E-2</v>
      </c>
      <c r="D45" s="126">
        <f t="shared" si="0"/>
        <v>-0.14781634938409854</v>
      </c>
    </row>
  </sheetData>
  <pageMargins left="0.75" right="0.75" top="1" bottom="1" header="0" footer="0"/>
  <pageSetup paperSize="9" orientation="portrait" verticalDpi="0"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12E3F8-5A7D-4C59-982A-7B5DEE461FAF}">
  <dimension ref="B2:R45"/>
  <sheetViews>
    <sheetView topLeftCell="A21" zoomScaleNormal="100" workbookViewId="0"/>
  </sheetViews>
  <sheetFormatPr baseColWidth="10" defaultColWidth="11.42578125" defaultRowHeight="12.75" x14ac:dyDescent="0.2"/>
  <cols>
    <col min="1" max="1" width="8.7109375" style="125" customWidth="1"/>
    <col min="2" max="2" width="33.85546875" style="125" customWidth="1"/>
    <col min="3" max="66" width="12.28515625" style="125" customWidth="1"/>
    <col min="67" max="16384" width="11.42578125" style="125"/>
  </cols>
  <sheetData>
    <row r="2" spans="2:18" ht="40.5" customHeight="1" x14ac:dyDescent="0.25">
      <c r="B2" s="143"/>
      <c r="R2" s="89"/>
    </row>
    <row r="3" spans="2:18" s="139" customFormat="1" ht="28.5" customHeight="1" x14ac:dyDescent="0.2">
      <c r="B3" s="149"/>
    </row>
    <row r="5" spans="2:18" ht="39" customHeight="1" x14ac:dyDescent="0.2">
      <c r="C5" s="136" t="s">
        <v>103</v>
      </c>
      <c r="D5" s="136" t="s">
        <v>104</v>
      </c>
      <c r="E5" s="136" t="s">
        <v>105</v>
      </c>
      <c r="F5" s="137" t="s">
        <v>105</v>
      </c>
      <c r="G5" s="136" t="s">
        <v>107</v>
      </c>
      <c r="H5" s="136" t="s">
        <v>316</v>
      </c>
    </row>
    <row r="6" spans="2:18" s="139" customFormat="1" ht="17.100000000000001" customHeight="1" thickBot="1" x14ac:dyDescent="0.25">
      <c r="B6" s="129" t="s">
        <v>180</v>
      </c>
      <c r="C6" s="134">
        <v>6</v>
      </c>
      <c r="D6" s="134">
        <v>8</v>
      </c>
      <c r="E6" s="134">
        <v>8</v>
      </c>
      <c r="F6" s="146">
        <v>13</v>
      </c>
      <c r="G6" s="146">
        <v>2</v>
      </c>
      <c r="H6" s="146">
        <v>5</v>
      </c>
    </row>
    <row r="7" spans="2:18" s="139" customFormat="1" ht="17.100000000000001" customHeight="1" thickBot="1" x14ac:dyDescent="0.25">
      <c r="B7" s="129" t="s">
        <v>181</v>
      </c>
      <c r="C7" s="134">
        <v>4</v>
      </c>
      <c r="D7" s="134">
        <v>2</v>
      </c>
      <c r="E7" s="134">
        <v>2</v>
      </c>
      <c r="F7" s="146">
        <v>3</v>
      </c>
      <c r="G7" s="146">
        <v>2</v>
      </c>
      <c r="H7" s="146">
        <v>2</v>
      </c>
    </row>
    <row r="8" spans="2:18" s="139" customFormat="1" ht="17.100000000000001" customHeight="1" thickBot="1" x14ac:dyDescent="0.25">
      <c r="B8" s="129" t="s">
        <v>182</v>
      </c>
      <c r="C8" s="134">
        <v>4</v>
      </c>
      <c r="D8" s="134">
        <v>1</v>
      </c>
      <c r="E8" s="134">
        <v>0</v>
      </c>
      <c r="F8" s="146">
        <v>2</v>
      </c>
      <c r="G8" s="146">
        <v>4</v>
      </c>
      <c r="H8" s="146">
        <v>0</v>
      </c>
    </row>
    <row r="9" spans="2:18" s="139" customFormat="1" ht="17.100000000000001" customHeight="1" thickBot="1" x14ac:dyDescent="0.25">
      <c r="B9" s="129" t="s">
        <v>183</v>
      </c>
      <c r="C9" s="134">
        <v>0</v>
      </c>
      <c r="D9" s="134">
        <v>1</v>
      </c>
      <c r="E9" s="134">
        <v>1</v>
      </c>
      <c r="F9" s="146">
        <v>1</v>
      </c>
      <c r="G9" s="146">
        <v>0</v>
      </c>
      <c r="H9" s="146">
        <v>2</v>
      </c>
    </row>
    <row r="10" spans="2:18" s="139" customFormat="1" ht="17.100000000000001" customHeight="1" thickBot="1" x14ac:dyDescent="0.25">
      <c r="B10" s="129" t="s">
        <v>184</v>
      </c>
      <c r="C10" s="134">
        <v>5</v>
      </c>
      <c r="D10" s="134">
        <v>2</v>
      </c>
      <c r="E10" s="134">
        <v>2</v>
      </c>
      <c r="F10" s="146">
        <v>2</v>
      </c>
      <c r="G10" s="146">
        <v>1</v>
      </c>
      <c r="H10" s="146">
        <v>1</v>
      </c>
    </row>
    <row r="11" spans="2:18" s="139" customFormat="1" ht="17.100000000000001" customHeight="1" thickBot="1" x14ac:dyDescent="0.25">
      <c r="B11" s="129" t="s">
        <v>185</v>
      </c>
      <c r="C11" s="134">
        <v>0</v>
      </c>
      <c r="D11" s="134">
        <v>1</v>
      </c>
      <c r="E11" s="134">
        <v>0</v>
      </c>
      <c r="F11" s="146">
        <v>0</v>
      </c>
      <c r="G11" s="146">
        <v>1</v>
      </c>
      <c r="H11" s="146">
        <v>0</v>
      </c>
    </row>
    <row r="12" spans="2:18" s="139" customFormat="1" ht="17.100000000000001" customHeight="1" thickBot="1" x14ac:dyDescent="0.25">
      <c r="B12" s="129" t="s">
        <v>186</v>
      </c>
      <c r="C12" s="134">
        <v>2</v>
      </c>
      <c r="D12" s="134">
        <v>3</v>
      </c>
      <c r="E12" s="134">
        <v>0</v>
      </c>
      <c r="F12" s="146">
        <v>4</v>
      </c>
      <c r="G12" s="146">
        <v>1</v>
      </c>
      <c r="H12" s="146">
        <v>2</v>
      </c>
    </row>
    <row r="13" spans="2:18" s="139" customFormat="1" ht="17.100000000000001" customHeight="1" thickBot="1" x14ac:dyDescent="0.25">
      <c r="B13" s="129" t="s">
        <v>187</v>
      </c>
      <c r="C13" s="134">
        <v>2</v>
      </c>
      <c r="D13" s="134">
        <v>1</v>
      </c>
      <c r="E13" s="134">
        <v>1</v>
      </c>
      <c r="F13" s="146">
        <v>0</v>
      </c>
      <c r="G13" s="146">
        <v>0</v>
      </c>
      <c r="H13" s="146">
        <v>1</v>
      </c>
    </row>
    <row r="14" spans="2:18" s="139" customFormat="1" ht="17.100000000000001" customHeight="1" thickBot="1" x14ac:dyDescent="0.25">
      <c r="B14" s="129" t="s">
        <v>188</v>
      </c>
      <c r="C14" s="134">
        <v>31</v>
      </c>
      <c r="D14" s="134">
        <v>31</v>
      </c>
      <c r="E14" s="134">
        <v>26</v>
      </c>
      <c r="F14" s="146">
        <v>28</v>
      </c>
      <c r="G14" s="146">
        <v>36</v>
      </c>
      <c r="H14" s="146">
        <v>26</v>
      </c>
    </row>
    <row r="15" spans="2:18" s="139" customFormat="1" ht="17.100000000000001" customHeight="1" thickBot="1" x14ac:dyDescent="0.25">
      <c r="B15" s="129" t="s">
        <v>189</v>
      </c>
      <c r="C15" s="134">
        <v>9</v>
      </c>
      <c r="D15" s="134">
        <v>7</v>
      </c>
      <c r="E15" s="134">
        <v>10</v>
      </c>
      <c r="F15" s="146">
        <v>8</v>
      </c>
      <c r="G15" s="146">
        <v>11</v>
      </c>
      <c r="H15" s="146">
        <v>14</v>
      </c>
    </row>
    <row r="16" spans="2:18" s="139" customFormat="1" ht="17.100000000000001" customHeight="1" thickBot="1" x14ac:dyDescent="0.25">
      <c r="B16" s="129" t="s">
        <v>190</v>
      </c>
      <c r="C16" s="134">
        <v>0</v>
      </c>
      <c r="D16" s="134">
        <v>0</v>
      </c>
      <c r="E16" s="134">
        <v>1</v>
      </c>
      <c r="F16" s="146">
        <v>1</v>
      </c>
      <c r="G16" s="146">
        <v>0</v>
      </c>
      <c r="H16" s="146">
        <v>0</v>
      </c>
    </row>
    <row r="17" spans="2:10" s="139" customFormat="1" ht="17.100000000000001" customHeight="1" thickBot="1" x14ac:dyDescent="0.25">
      <c r="B17" s="129" t="s">
        <v>191</v>
      </c>
      <c r="C17" s="134">
        <v>6</v>
      </c>
      <c r="D17" s="134">
        <v>17</v>
      </c>
      <c r="E17" s="134">
        <v>6</v>
      </c>
      <c r="F17" s="146">
        <v>9</v>
      </c>
      <c r="G17" s="146">
        <v>9</v>
      </c>
      <c r="H17" s="146">
        <v>10</v>
      </c>
    </row>
    <row r="18" spans="2:10" s="139" customFormat="1" ht="17.100000000000001" customHeight="1" thickBot="1" x14ac:dyDescent="0.25">
      <c r="B18" s="129" t="s">
        <v>192</v>
      </c>
      <c r="C18" s="134">
        <v>13</v>
      </c>
      <c r="D18" s="134">
        <v>17</v>
      </c>
      <c r="E18" s="134">
        <v>6</v>
      </c>
      <c r="F18" s="146">
        <v>11</v>
      </c>
      <c r="G18" s="146">
        <v>20</v>
      </c>
      <c r="H18" s="146">
        <v>11</v>
      </c>
    </row>
    <row r="19" spans="2:10" s="139" customFormat="1" ht="17.100000000000001" customHeight="1" thickBot="1" x14ac:dyDescent="0.25">
      <c r="B19" s="129" t="s">
        <v>193</v>
      </c>
      <c r="C19" s="134">
        <v>2</v>
      </c>
      <c r="D19" s="134">
        <v>4</v>
      </c>
      <c r="E19" s="134">
        <v>3</v>
      </c>
      <c r="F19" s="146">
        <v>1</v>
      </c>
      <c r="G19" s="146">
        <v>3</v>
      </c>
      <c r="H19" s="146">
        <v>3</v>
      </c>
    </row>
    <row r="20" spans="2:10" s="139" customFormat="1" ht="17.100000000000001" customHeight="1" thickBot="1" x14ac:dyDescent="0.25">
      <c r="B20" s="129" t="s">
        <v>194</v>
      </c>
      <c r="C20" s="134">
        <v>1</v>
      </c>
      <c r="D20" s="134">
        <v>0</v>
      </c>
      <c r="E20" s="134">
        <v>3</v>
      </c>
      <c r="F20" s="146">
        <v>2</v>
      </c>
      <c r="G20" s="146">
        <v>5</v>
      </c>
      <c r="H20" s="146">
        <v>0</v>
      </c>
    </row>
    <row r="21" spans="2:10" s="139" customFormat="1" ht="17.100000000000001" customHeight="1" thickBot="1" x14ac:dyDescent="0.25">
      <c r="B21" s="129" t="s">
        <v>195</v>
      </c>
      <c r="C21" s="134">
        <v>7</v>
      </c>
      <c r="D21" s="134">
        <v>9</v>
      </c>
      <c r="E21" s="134">
        <v>2</v>
      </c>
      <c r="F21" s="146">
        <v>12</v>
      </c>
      <c r="G21" s="146">
        <v>12</v>
      </c>
      <c r="H21" s="146">
        <v>17</v>
      </c>
    </row>
    <row r="22" spans="2:10" s="139" customFormat="1" ht="17.100000000000001" customHeight="1" thickBot="1" x14ac:dyDescent="0.25">
      <c r="B22" s="129" t="s">
        <v>196</v>
      </c>
      <c r="C22" s="134">
        <v>0</v>
      </c>
      <c r="D22" s="134">
        <v>4</v>
      </c>
      <c r="E22" s="134">
        <v>1</v>
      </c>
      <c r="F22" s="146">
        <v>0</v>
      </c>
      <c r="G22" s="146">
        <v>0</v>
      </c>
      <c r="H22" s="146">
        <v>1</v>
      </c>
    </row>
    <row r="23" spans="2:10" s="139" customFormat="1" ht="17.100000000000001" customHeight="1" thickBot="1" x14ac:dyDescent="0.25">
      <c r="B23" s="127" t="s">
        <v>197</v>
      </c>
      <c r="C23" s="133">
        <v>92</v>
      </c>
      <c r="D23" s="133">
        <v>108</v>
      </c>
      <c r="E23" s="133">
        <v>72</v>
      </c>
      <c r="F23" s="133">
        <v>97</v>
      </c>
      <c r="G23" s="133">
        <f>SUM(G6:G22)</f>
        <v>107</v>
      </c>
      <c r="H23" s="133">
        <v>95</v>
      </c>
    </row>
    <row r="24" spans="2:10" s="139" customFormat="1" ht="25.5" customHeight="1" x14ac:dyDescent="0.2"/>
    <row r="25" spans="2:10" s="139" customFormat="1" ht="37.5" customHeight="1" x14ac:dyDescent="0.2">
      <c r="B25" s="131"/>
      <c r="C25" s="131"/>
      <c r="D25" s="131"/>
      <c r="E25" s="131"/>
      <c r="H25" s="125"/>
      <c r="I25" s="125"/>
      <c r="J25" s="125"/>
    </row>
    <row r="26" spans="2:10" s="139" customFormat="1" x14ac:dyDescent="0.2">
      <c r="H26" s="125"/>
      <c r="I26" s="125"/>
      <c r="J26" s="125"/>
    </row>
    <row r="27" spans="2:10" s="139" customFormat="1" ht="39" customHeight="1" x14ac:dyDescent="0.2">
      <c r="B27" s="125"/>
      <c r="C27" s="130" t="s">
        <v>198</v>
      </c>
      <c r="D27" s="130" t="s">
        <v>317</v>
      </c>
    </row>
    <row r="28" spans="2:10" s="139" customFormat="1" ht="17.100000000000001" customHeight="1" thickBot="1" x14ac:dyDescent="0.25">
      <c r="B28" s="129" t="s">
        <v>180</v>
      </c>
      <c r="C28" s="128">
        <f t="shared" ref="C28:D45" si="0">+IF(C6&gt;0,(G6-C6)/C6,"-")</f>
        <v>-0.66666666666666663</v>
      </c>
      <c r="D28" s="128">
        <f t="shared" si="0"/>
        <v>-0.375</v>
      </c>
    </row>
    <row r="29" spans="2:10" s="139" customFormat="1" ht="17.100000000000001" customHeight="1" thickBot="1" x14ac:dyDescent="0.25">
      <c r="B29" s="129" t="s">
        <v>181</v>
      </c>
      <c r="C29" s="128">
        <f t="shared" si="0"/>
        <v>-0.5</v>
      </c>
      <c r="D29" s="128">
        <f t="shared" si="0"/>
        <v>0</v>
      </c>
    </row>
    <row r="30" spans="2:10" s="139" customFormat="1" ht="17.100000000000001" customHeight="1" thickBot="1" x14ac:dyDescent="0.25">
      <c r="B30" s="129" t="s">
        <v>182</v>
      </c>
      <c r="C30" s="128">
        <f t="shared" si="0"/>
        <v>0</v>
      </c>
      <c r="D30" s="128">
        <f t="shared" si="0"/>
        <v>-1</v>
      </c>
    </row>
    <row r="31" spans="2:10" s="139" customFormat="1" ht="17.100000000000001" customHeight="1" thickBot="1" x14ac:dyDescent="0.25">
      <c r="B31" s="129" t="s">
        <v>183</v>
      </c>
      <c r="C31" s="128" t="str">
        <f t="shared" si="0"/>
        <v>-</v>
      </c>
      <c r="D31" s="128">
        <f t="shared" si="0"/>
        <v>1</v>
      </c>
    </row>
    <row r="32" spans="2:10" s="139" customFormat="1" ht="17.100000000000001" customHeight="1" thickBot="1" x14ac:dyDescent="0.25">
      <c r="B32" s="129" t="s">
        <v>184</v>
      </c>
      <c r="C32" s="128">
        <f t="shared" si="0"/>
        <v>-0.8</v>
      </c>
      <c r="D32" s="128">
        <f t="shared" si="0"/>
        <v>-0.5</v>
      </c>
    </row>
    <row r="33" spans="2:4" s="139" customFormat="1" ht="17.100000000000001" customHeight="1" thickBot="1" x14ac:dyDescent="0.25">
      <c r="B33" s="129" t="s">
        <v>185</v>
      </c>
      <c r="C33" s="128" t="str">
        <f t="shared" si="0"/>
        <v>-</v>
      </c>
      <c r="D33" s="128">
        <f t="shared" si="0"/>
        <v>-1</v>
      </c>
    </row>
    <row r="34" spans="2:4" s="139" customFormat="1" ht="17.100000000000001" customHeight="1" thickBot="1" x14ac:dyDescent="0.25">
      <c r="B34" s="129" t="s">
        <v>186</v>
      </c>
      <c r="C34" s="128">
        <f t="shared" si="0"/>
        <v>-0.5</v>
      </c>
      <c r="D34" s="128">
        <f t="shared" si="0"/>
        <v>-0.33333333333333331</v>
      </c>
    </row>
    <row r="35" spans="2:4" s="139" customFormat="1" ht="17.100000000000001" customHeight="1" thickBot="1" x14ac:dyDescent="0.25">
      <c r="B35" s="129" t="s">
        <v>187</v>
      </c>
      <c r="C35" s="128">
        <f t="shared" si="0"/>
        <v>-1</v>
      </c>
      <c r="D35" s="128">
        <f t="shared" si="0"/>
        <v>0</v>
      </c>
    </row>
    <row r="36" spans="2:4" s="139" customFormat="1" ht="17.100000000000001" customHeight="1" thickBot="1" x14ac:dyDescent="0.25">
      <c r="B36" s="129" t="s">
        <v>188</v>
      </c>
      <c r="C36" s="128">
        <f t="shared" si="0"/>
        <v>0.16129032258064516</v>
      </c>
      <c r="D36" s="128">
        <f t="shared" si="0"/>
        <v>-0.16129032258064516</v>
      </c>
    </row>
    <row r="37" spans="2:4" s="139" customFormat="1" ht="17.100000000000001" customHeight="1" thickBot="1" x14ac:dyDescent="0.25">
      <c r="B37" s="129" t="s">
        <v>189</v>
      </c>
      <c r="C37" s="128">
        <f t="shared" si="0"/>
        <v>0.22222222222222221</v>
      </c>
      <c r="D37" s="128">
        <f t="shared" si="0"/>
        <v>1</v>
      </c>
    </row>
    <row r="38" spans="2:4" s="139" customFormat="1" ht="17.100000000000001" customHeight="1" thickBot="1" x14ac:dyDescent="0.25">
      <c r="B38" s="129" t="s">
        <v>190</v>
      </c>
      <c r="C38" s="128" t="str">
        <f t="shared" si="0"/>
        <v>-</v>
      </c>
      <c r="D38" s="128" t="str">
        <f t="shared" si="0"/>
        <v>-</v>
      </c>
    </row>
    <row r="39" spans="2:4" s="139" customFormat="1" ht="17.100000000000001" customHeight="1" thickBot="1" x14ac:dyDescent="0.25">
      <c r="B39" s="129" t="s">
        <v>191</v>
      </c>
      <c r="C39" s="128">
        <f t="shared" si="0"/>
        <v>0.5</v>
      </c>
      <c r="D39" s="128">
        <f t="shared" si="0"/>
        <v>-0.41176470588235292</v>
      </c>
    </row>
    <row r="40" spans="2:4" s="139" customFormat="1" ht="17.100000000000001" customHeight="1" thickBot="1" x14ac:dyDescent="0.25">
      <c r="B40" s="129" t="s">
        <v>192</v>
      </c>
      <c r="C40" s="128">
        <f t="shared" si="0"/>
        <v>0.53846153846153844</v>
      </c>
      <c r="D40" s="128">
        <f t="shared" si="0"/>
        <v>-0.35294117647058826</v>
      </c>
    </row>
    <row r="41" spans="2:4" s="139" customFormat="1" ht="17.100000000000001" customHeight="1" thickBot="1" x14ac:dyDescent="0.25">
      <c r="B41" s="129" t="s">
        <v>193</v>
      </c>
      <c r="C41" s="128">
        <f t="shared" si="0"/>
        <v>0.5</v>
      </c>
      <c r="D41" s="128">
        <f t="shared" si="0"/>
        <v>-0.25</v>
      </c>
    </row>
    <row r="42" spans="2:4" s="139" customFormat="1" ht="17.100000000000001" customHeight="1" thickBot="1" x14ac:dyDescent="0.25">
      <c r="B42" s="129" t="s">
        <v>194</v>
      </c>
      <c r="C42" s="128">
        <f t="shared" si="0"/>
        <v>4</v>
      </c>
      <c r="D42" s="128" t="str">
        <f t="shared" si="0"/>
        <v>-</v>
      </c>
    </row>
    <row r="43" spans="2:4" s="139" customFormat="1" ht="17.100000000000001" customHeight="1" thickBot="1" x14ac:dyDescent="0.25">
      <c r="B43" s="129" t="s">
        <v>195</v>
      </c>
      <c r="C43" s="128">
        <f t="shared" si="0"/>
        <v>0.7142857142857143</v>
      </c>
      <c r="D43" s="128">
        <f t="shared" si="0"/>
        <v>0.88888888888888884</v>
      </c>
    </row>
    <row r="44" spans="2:4" ht="17.100000000000001" customHeight="1" thickBot="1" x14ac:dyDescent="0.25">
      <c r="B44" s="129" t="s">
        <v>196</v>
      </c>
      <c r="C44" s="145" t="str">
        <f t="shared" si="0"/>
        <v>-</v>
      </c>
      <c r="D44" s="128">
        <f t="shared" si="0"/>
        <v>-0.75</v>
      </c>
    </row>
    <row r="45" spans="2:4" ht="17.100000000000001" customHeight="1" thickBot="1" x14ac:dyDescent="0.25">
      <c r="B45" s="127" t="s">
        <v>197</v>
      </c>
      <c r="C45" s="126">
        <f t="shared" si="0"/>
        <v>0.16304347826086957</v>
      </c>
      <c r="D45" s="126">
        <f t="shared" si="0"/>
        <v>-0.12037037037037036</v>
      </c>
    </row>
  </sheetData>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14693-34AD-44C0-A483-C6594FDDB0DE}">
  <dimension ref="B2:R45"/>
  <sheetViews>
    <sheetView zoomScaleNormal="100" workbookViewId="0">
      <selection activeCell="E27" sqref="E27"/>
    </sheetView>
  </sheetViews>
  <sheetFormatPr baseColWidth="10" defaultColWidth="11.42578125" defaultRowHeight="12.75" x14ac:dyDescent="0.2"/>
  <cols>
    <col min="1" max="1" width="8.7109375" style="125" customWidth="1"/>
    <col min="2" max="2" width="33.85546875" style="125" customWidth="1"/>
    <col min="3" max="56" width="12.28515625" style="125" customWidth="1"/>
    <col min="57" max="16384" width="11.42578125" style="125"/>
  </cols>
  <sheetData>
    <row r="2" spans="2:18" ht="40.5" customHeight="1" x14ac:dyDescent="0.25">
      <c r="B2" s="143"/>
      <c r="R2" s="89"/>
    </row>
    <row r="3" spans="2:18" s="139" customFormat="1" ht="28.5" customHeight="1" x14ac:dyDescent="0.2">
      <c r="B3" s="149"/>
    </row>
    <row r="5" spans="2:18" ht="39" customHeight="1" x14ac:dyDescent="0.2">
      <c r="C5" s="136" t="s">
        <v>103</v>
      </c>
      <c r="D5" s="136" t="s">
        <v>104</v>
      </c>
      <c r="E5" s="136" t="s">
        <v>105</v>
      </c>
      <c r="F5" s="137" t="s">
        <v>106</v>
      </c>
      <c r="G5" s="136" t="s">
        <v>107</v>
      </c>
      <c r="H5" s="136" t="s">
        <v>316</v>
      </c>
    </row>
    <row r="6" spans="2:18" s="139" customFormat="1" ht="17.100000000000001" customHeight="1" thickBot="1" x14ac:dyDescent="0.25">
      <c r="B6" s="129" t="s">
        <v>180</v>
      </c>
      <c r="C6" s="134">
        <v>957</v>
      </c>
      <c r="D6" s="134">
        <v>1308</v>
      </c>
      <c r="E6" s="134">
        <v>1122</v>
      </c>
      <c r="F6" s="134">
        <v>1234</v>
      </c>
      <c r="G6" s="134">
        <v>1900</v>
      </c>
      <c r="H6" s="134">
        <v>1709</v>
      </c>
    </row>
    <row r="7" spans="2:18" s="139" customFormat="1" ht="17.100000000000001" customHeight="1" thickBot="1" x14ac:dyDescent="0.25">
      <c r="B7" s="129" t="s">
        <v>181</v>
      </c>
      <c r="C7" s="134">
        <v>168</v>
      </c>
      <c r="D7" s="134">
        <v>190</v>
      </c>
      <c r="E7" s="134">
        <v>136</v>
      </c>
      <c r="F7" s="134">
        <v>133</v>
      </c>
      <c r="G7" s="134">
        <v>180</v>
      </c>
      <c r="H7" s="134">
        <v>171</v>
      </c>
    </row>
    <row r="8" spans="2:18" s="139" customFormat="1" ht="17.100000000000001" customHeight="1" thickBot="1" x14ac:dyDescent="0.25">
      <c r="B8" s="129" t="s">
        <v>182</v>
      </c>
      <c r="C8" s="134">
        <v>186</v>
      </c>
      <c r="D8" s="134">
        <v>242</v>
      </c>
      <c r="E8" s="134">
        <v>161</v>
      </c>
      <c r="F8" s="134">
        <v>236</v>
      </c>
      <c r="G8" s="134">
        <v>242</v>
      </c>
      <c r="H8" s="134">
        <v>253</v>
      </c>
    </row>
    <row r="9" spans="2:18" s="139" customFormat="1" ht="17.100000000000001" customHeight="1" thickBot="1" x14ac:dyDescent="0.25">
      <c r="B9" s="129" t="s">
        <v>183</v>
      </c>
      <c r="C9" s="134">
        <v>100</v>
      </c>
      <c r="D9" s="134">
        <v>371</v>
      </c>
      <c r="E9" s="134">
        <v>159</v>
      </c>
      <c r="F9" s="134">
        <v>167</v>
      </c>
      <c r="G9" s="150">
        <v>322</v>
      </c>
      <c r="H9" s="150">
        <v>457</v>
      </c>
    </row>
    <row r="10" spans="2:18" s="139" customFormat="1" ht="17.100000000000001" customHeight="1" thickBot="1" x14ac:dyDescent="0.25">
      <c r="B10" s="129" t="s">
        <v>184</v>
      </c>
      <c r="C10" s="134">
        <v>575</v>
      </c>
      <c r="D10" s="134">
        <v>610</v>
      </c>
      <c r="E10" s="134">
        <v>642</v>
      </c>
      <c r="F10" s="134">
        <v>342</v>
      </c>
      <c r="G10" s="134">
        <v>495</v>
      </c>
      <c r="H10" s="134">
        <v>1134</v>
      </c>
    </row>
    <row r="11" spans="2:18" s="139" customFormat="1" ht="17.100000000000001" customHeight="1" thickBot="1" x14ac:dyDescent="0.25">
      <c r="B11" s="129" t="s">
        <v>185</v>
      </c>
      <c r="C11" s="134">
        <v>63</v>
      </c>
      <c r="D11" s="134">
        <v>38</v>
      </c>
      <c r="E11" s="134">
        <v>83</v>
      </c>
      <c r="F11" s="134">
        <v>82</v>
      </c>
      <c r="G11" s="134">
        <v>54</v>
      </c>
      <c r="H11" s="134">
        <v>39</v>
      </c>
    </row>
    <row r="12" spans="2:18" s="139" customFormat="1" ht="17.100000000000001" customHeight="1" thickBot="1" x14ac:dyDescent="0.25">
      <c r="B12" s="129" t="s">
        <v>186</v>
      </c>
      <c r="C12" s="134">
        <v>231</v>
      </c>
      <c r="D12" s="134">
        <v>274</v>
      </c>
      <c r="E12" s="134">
        <v>268</v>
      </c>
      <c r="F12" s="134">
        <v>343</v>
      </c>
      <c r="G12" s="134">
        <v>507</v>
      </c>
      <c r="H12" s="134">
        <v>363</v>
      </c>
    </row>
    <row r="13" spans="2:18" s="139" customFormat="1" ht="17.100000000000001" customHeight="1" thickBot="1" x14ac:dyDescent="0.25">
      <c r="B13" s="129" t="s">
        <v>187</v>
      </c>
      <c r="C13" s="134">
        <v>278</v>
      </c>
      <c r="D13" s="134">
        <v>354</v>
      </c>
      <c r="E13" s="134">
        <v>256</v>
      </c>
      <c r="F13" s="134">
        <v>359</v>
      </c>
      <c r="G13" s="134">
        <v>473</v>
      </c>
      <c r="H13" s="134">
        <v>466</v>
      </c>
    </row>
    <row r="14" spans="2:18" s="139" customFormat="1" ht="17.100000000000001" customHeight="1" thickBot="1" x14ac:dyDescent="0.25">
      <c r="B14" s="129" t="s">
        <v>188</v>
      </c>
      <c r="C14" s="134">
        <v>2663</v>
      </c>
      <c r="D14" s="134">
        <v>2805</v>
      </c>
      <c r="E14" s="134">
        <v>2462</v>
      </c>
      <c r="F14" s="134">
        <v>3172</v>
      </c>
      <c r="G14" s="134">
        <v>3521</v>
      </c>
      <c r="H14" s="134">
        <v>3047</v>
      </c>
    </row>
    <row r="15" spans="2:18" s="139" customFormat="1" ht="17.100000000000001" customHeight="1" thickBot="1" x14ac:dyDescent="0.25">
      <c r="B15" s="129" t="s">
        <v>189</v>
      </c>
      <c r="C15" s="134">
        <v>1235</v>
      </c>
      <c r="D15" s="134">
        <v>1413</v>
      </c>
      <c r="E15" s="134">
        <v>1284</v>
      </c>
      <c r="F15" s="134">
        <v>1333</v>
      </c>
      <c r="G15" s="134">
        <v>1516</v>
      </c>
      <c r="H15" s="134">
        <v>1513</v>
      </c>
    </row>
    <row r="16" spans="2:18" s="139" customFormat="1" ht="17.100000000000001" customHeight="1" thickBot="1" x14ac:dyDescent="0.25">
      <c r="B16" s="129" t="s">
        <v>190</v>
      </c>
      <c r="C16" s="134">
        <v>113</v>
      </c>
      <c r="D16" s="134">
        <v>111</v>
      </c>
      <c r="E16" s="134">
        <v>89</v>
      </c>
      <c r="F16" s="134">
        <v>145</v>
      </c>
      <c r="G16" s="134">
        <v>117</v>
      </c>
      <c r="H16" s="134">
        <v>100</v>
      </c>
    </row>
    <row r="17" spans="2:10" s="139" customFormat="1" ht="17.100000000000001" customHeight="1" thickBot="1" x14ac:dyDescent="0.25">
      <c r="B17" s="129" t="s">
        <v>191</v>
      </c>
      <c r="C17" s="134">
        <v>210</v>
      </c>
      <c r="D17" s="134">
        <v>412</v>
      </c>
      <c r="E17" s="134">
        <v>393</v>
      </c>
      <c r="F17" s="134">
        <v>388</v>
      </c>
      <c r="G17" s="150">
        <v>382</v>
      </c>
      <c r="H17" s="150">
        <v>422</v>
      </c>
    </row>
    <row r="18" spans="2:10" s="139" customFormat="1" ht="17.100000000000001" customHeight="1" thickBot="1" x14ac:dyDescent="0.25">
      <c r="B18" s="129" t="s">
        <v>192</v>
      </c>
      <c r="C18" s="134">
        <v>1243</v>
      </c>
      <c r="D18" s="134">
        <v>1362</v>
      </c>
      <c r="E18" s="134">
        <v>773</v>
      </c>
      <c r="F18" s="134">
        <v>1675</v>
      </c>
      <c r="G18" s="134">
        <v>2108</v>
      </c>
      <c r="H18" s="134">
        <v>1543</v>
      </c>
    </row>
    <row r="19" spans="2:10" s="139" customFormat="1" ht="17.100000000000001" customHeight="1" thickBot="1" x14ac:dyDescent="0.25">
      <c r="B19" s="129" t="s">
        <v>193</v>
      </c>
      <c r="C19" s="134">
        <v>448</v>
      </c>
      <c r="D19" s="134">
        <v>446</v>
      </c>
      <c r="E19" s="134">
        <v>483</v>
      </c>
      <c r="F19" s="134">
        <v>553</v>
      </c>
      <c r="G19" s="134">
        <v>713</v>
      </c>
      <c r="H19" s="134">
        <v>687</v>
      </c>
    </row>
    <row r="20" spans="2:10" s="139" customFormat="1" ht="17.100000000000001" customHeight="1" thickBot="1" x14ac:dyDescent="0.25">
      <c r="B20" s="129" t="s">
        <v>194</v>
      </c>
      <c r="C20" s="134">
        <v>87</v>
      </c>
      <c r="D20" s="134">
        <v>99</v>
      </c>
      <c r="E20" s="134">
        <v>20</v>
      </c>
      <c r="F20" s="134">
        <v>97</v>
      </c>
      <c r="G20" s="134">
        <v>171</v>
      </c>
      <c r="H20" s="134">
        <v>112</v>
      </c>
    </row>
    <row r="21" spans="2:10" s="139" customFormat="1" ht="17.100000000000001" customHeight="1" thickBot="1" x14ac:dyDescent="0.25">
      <c r="B21" s="129" t="s">
        <v>195</v>
      </c>
      <c r="C21" s="134">
        <v>210</v>
      </c>
      <c r="D21" s="134">
        <v>264</v>
      </c>
      <c r="E21" s="134">
        <v>220</v>
      </c>
      <c r="F21" s="134">
        <v>166</v>
      </c>
      <c r="G21" s="134">
        <v>253</v>
      </c>
      <c r="H21" s="134">
        <v>356</v>
      </c>
    </row>
    <row r="22" spans="2:10" s="139" customFormat="1" ht="17.100000000000001" customHeight="1" thickBot="1" x14ac:dyDescent="0.25">
      <c r="B22" s="129" t="s">
        <v>196</v>
      </c>
      <c r="C22" s="134">
        <v>30</v>
      </c>
      <c r="D22" s="134">
        <v>21</v>
      </c>
      <c r="E22" s="134">
        <v>40</v>
      </c>
      <c r="F22" s="134">
        <v>43</v>
      </c>
      <c r="G22" s="134">
        <v>54</v>
      </c>
      <c r="H22" s="134">
        <v>29</v>
      </c>
    </row>
    <row r="23" spans="2:10" s="139" customFormat="1" ht="17.100000000000001" customHeight="1" thickBot="1" x14ac:dyDescent="0.25">
      <c r="B23" s="127" t="s">
        <v>197</v>
      </c>
      <c r="C23" s="133">
        <v>8797</v>
      </c>
      <c r="D23" s="133">
        <v>10320</v>
      </c>
      <c r="E23" s="133">
        <v>8591</v>
      </c>
      <c r="F23" s="133">
        <v>10468</v>
      </c>
      <c r="G23" s="133">
        <v>13008</v>
      </c>
      <c r="H23" s="133">
        <v>12401</v>
      </c>
    </row>
    <row r="24" spans="2:10" s="139" customFormat="1" ht="25.5" customHeight="1" x14ac:dyDescent="0.2"/>
    <row r="25" spans="2:10" s="139" customFormat="1" ht="37.5" customHeight="1" x14ac:dyDescent="0.2">
      <c r="B25" s="131"/>
      <c r="C25" s="131"/>
      <c r="D25" s="131"/>
      <c r="E25" s="131"/>
      <c r="H25" s="125"/>
      <c r="I25" s="125"/>
      <c r="J25" s="125"/>
    </row>
    <row r="26" spans="2:10" s="139" customFormat="1" x14ac:dyDescent="0.2">
      <c r="H26" s="125"/>
      <c r="I26" s="125"/>
      <c r="J26" s="125"/>
    </row>
    <row r="27" spans="2:10" s="139" customFormat="1" ht="39" customHeight="1" x14ac:dyDescent="0.2">
      <c r="B27" s="125"/>
      <c r="C27" s="130" t="s">
        <v>198</v>
      </c>
      <c r="D27" s="130" t="s">
        <v>317</v>
      </c>
    </row>
    <row r="28" spans="2:10" s="139" customFormat="1" ht="17.100000000000001" customHeight="1" thickBot="1" x14ac:dyDescent="0.25">
      <c r="B28" s="129" t="s">
        <v>180</v>
      </c>
      <c r="C28" s="128">
        <f t="shared" ref="C28:D45" si="0">+IF(C6&gt;0,(G6-C6)/C6,"-")</f>
        <v>0.98537095088819227</v>
      </c>
      <c r="D28" s="128">
        <f t="shared" si="0"/>
        <v>0.30657492354740062</v>
      </c>
    </row>
    <row r="29" spans="2:10" s="139" customFormat="1" ht="17.100000000000001" customHeight="1" thickBot="1" x14ac:dyDescent="0.25">
      <c r="B29" s="129" t="s">
        <v>181</v>
      </c>
      <c r="C29" s="128">
        <f t="shared" si="0"/>
        <v>7.1428571428571425E-2</v>
      </c>
      <c r="D29" s="128">
        <f t="shared" si="0"/>
        <v>-0.1</v>
      </c>
    </row>
    <row r="30" spans="2:10" s="139" customFormat="1" ht="17.100000000000001" customHeight="1" thickBot="1" x14ac:dyDescent="0.25">
      <c r="B30" s="129" t="s">
        <v>182</v>
      </c>
      <c r="C30" s="128">
        <f t="shared" si="0"/>
        <v>0.30107526881720431</v>
      </c>
      <c r="D30" s="128">
        <f t="shared" si="0"/>
        <v>4.5454545454545456E-2</v>
      </c>
    </row>
    <row r="31" spans="2:10" s="139" customFormat="1" ht="17.100000000000001" customHeight="1" thickBot="1" x14ac:dyDescent="0.25">
      <c r="B31" s="129" t="s">
        <v>183</v>
      </c>
      <c r="C31" s="128">
        <f t="shared" si="0"/>
        <v>2.2200000000000002</v>
      </c>
      <c r="D31" s="128">
        <f t="shared" si="0"/>
        <v>0.23180592991913745</v>
      </c>
    </row>
    <row r="32" spans="2:10" s="139" customFormat="1" ht="17.100000000000001" customHeight="1" thickBot="1" x14ac:dyDescent="0.25">
      <c r="B32" s="129" t="s">
        <v>184</v>
      </c>
      <c r="C32" s="128">
        <f t="shared" si="0"/>
        <v>-0.1391304347826087</v>
      </c>
      <c r="D32" s="128">
        <f t="shared" si="0"/>
        <v>0.85901639344262293</v>
      </c>
    </row>
    <row r="33" spans="2:4" s="139" customFormat="1" ht="17.100000000000001" customHeight="1" thickBot="1" x14ac:dyDescent="0.25">
      <c r="B33" s="129" t="s">
        <v>185</v>
      </c>
      <c r="C33" s="128">
        <f t="shared" si="0"/>
        <v>-0.14285714285714285</v>
      </c>
      <c r="D33" s="128">
        <f t="shared" si="0"/>
        <v>2.6315789473684209E-2</v>
      </c>
    </row>
    <row r="34" spans="2:4" s="139" customFormat="1" ht="17.100000000000001" customHeight="1" thickBot="1" x14ac:dyDescent="0.25">
      <c r="B34" s="129" t="s">
        <v>186</v>
      </c>
      <c r="C34" s="128">
        <f t="shared" si="0"/>
        <v>1.1948051948051948</v>
      </c>
      <c r="D34" s="128">
        <f t="shared" si="0"/>
        <v>0.32481751824817517</v>
      </c>
    </row>
    <row r="35" spans="2:4" s="139" customFormat="1" ht="17.100000000000001" customHeight="1" thickBot="1" x14ac:dyDescent="0.25">
      <c r="B35" s="129" t="s">
        <v>187</v>
      </c>
      <c r="C35" s="128">
        <f t="shared" si="0"/>
        <v>0.70143884892086328</v>
      </c>
      <c r="D35" s="128">
        <f t="shared" si="0"/>
        <v>0.31638418079096048</v>
      </c>
    </row>
    <row r="36" spans="2:4" s="139" customFormat="1" ht="17.100000000000001" customHeight="1" thickBot="1" x14ac:dyDescent="0.25">
      <c r="B36" s="129" t="s">
        <v>188</v>
      </c>
      <c r="C36" s="128">
        <f t="shared" si="0"/>
        <v>0.32219301539616974</v>
      </c>
      <c r="D36" s="128">
        <f t="shared" si="0"/>
        <v>8.6274509803921567E-2</v>
      </c>
    </row>
    <row r="37" spans="2:4" s="139" customFormat="1" ht="17.100000000000001" customHeight="1" thickBot="1" x14ac:dyDescent="0.25">
      <c r="B37" s="129" t="s">
        <v>189</v>
      </c>
      <c r="C37" s="128">
        <f t="shared" si="0"/>
        <v>0.22753036437246962</v>
      </c>
      <c r="D37" s="128">
        <f t="shared" si="0"/>
        <v>7.0771408351026188E-2</v>
      </c>
    </row>
    <row r="38" spans="2:4" s="139" customFormat="1" ht="17.100000000000001" customHeight="1" thickBot="1" x14ac:dyDescent="0.25">
      <c r="B38" s="129" t="s">
        <v>190</v>
      </c>
      <c r="C38" s="128">
        <f t="shared" si="0"/>
        <v>3.5398230088495575E-2</v>
      </c>
      <c r="D38" s="128">
        <f t="shared" si="0"/>
        <v>-9.90990990990991E-2</v>
      </c>
    </row>
    <row r="39" spans="2:4" s="139" customFormat="1" ht="17.100000000000001" customHeight="1" thickBot="1" x14ac:dyDescent="0.25">
      <c r="B39" s="129" t="s">
        <v>191</v>
      </c>
      <c r="C39" s="128">
        <f t="shared" si="0"/>
        <v>0.81904761904761902</v>
      </c>
      <c r="D39" s="128">
        <f t="shared" si="0"/>
        <v>2.4271844660194174E-2</v>
      </c>
    </row>
    <row r="40" spans="2:4" s="139" customFormat="1" ht="17.100000000000001" customHeight="1" thickBot="1" x14ac:dyDescent="0.25">
      <c r="B40" s="129" t="s">
        <v>192</v>
      </c>
      <c r="C40" s="128">
        <f t="shared" si="0"/>
        <v>0.69589702333065162</v>
      </c>
      <c r="D40" s="128">
        <f t="shared" si="0"/>
        <v>0.13289280469897211</v>
      </c>
    </row>
    <row r="41" spans="2:4" s="139" customFormat="1" ht="17.100000000000001" customHeight="1" thickBot="1" x14ac:dyDescent="0.25">
      <c r="B41" s="129" t="s">
        <v>193</v>
      </c>
      <c r="C41" s="128">
        <f t="shared" si="0"/>
        <v>0.5915178571428571</v>
      </c>
      <c r="D41" s="128">
        <f t="shared" si="0"/>
        <v>0.54035874439461884</v>
      </c>
    </row>
    <row r="42" spans="2:4" s="139" customFormat="1" ht="17.100000000000001" customHeight="1" thickBot="1" x14ac:dyDescent="0.25">
      <c r="B42" s="129" t="s">
        <v>194</v>
      </c>
      <c r="C42" s="128">
        <f t="shared" si="0"/>
        <v>0.96551724137931039</v>
      </c>
      <c r="D42" s="128">
        <f t="shared" si="0"/>
        <v>0.13131313131313133</v>
      </c>
    </row>
    <row r="43" spans="2:4" s="139" customFormat="1" ht="17.100000000000001" customHeight="1" thickBot="1" x14ac:dyDescent="0.25">
      <c r="B43" s="129" t="s">
        <v>195</v>
      </c>
      <c r="C43" s="128">
        <f t="shared" si="0"/>
        <v>0.20476190476190476</v>
      </c>
      <c r="D43" s="128">
        <f t="shared" si="0"/>
        <v>0.34848484848484851</v>
      </c>
    </row>
    <row r="44" spans="2:4" ht="17.100000000000001" customHeight="1" thickBot="1" x14ac:dyDescent="0.25">
      <c r="B44" s="129" t="s">
        <v>196</v>
      </c>
      <c r="C44" s="128">
        <f t="shared" si="0"/>
        <v>0.8</v>
      </c>
      <c r="D44" s="128">
        <f t="shared" si="0"/>
        <v>0.38095238095238093</v>
      </c>
    </row>
    <row r="45" spans="2:4" ht="17.100000000000001" customHeight="1" thickBot="1" x14ac:dyDescent="0.25">
      <c r="B45" s="127" t="s">
        <v>197</v>
      </c>
      <c r="C45" s="126">
        <f t="shared" si="0"/>
        <v>0.47868591565306357</v>
      </c>
      <c r="D45" s="126">
        <f t="shared" si="0"/>
        <v>0.20164728682170543</v>
      </c>
    </row>
  </sheetData>
  <pageMargins left="0.7" right="0.7" top="0.75" bottom="0.75" header="0.3" footer="0.3"/>
  <pageSetup paperSize="9" orientation="landscape" verticalDpi="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C0962D-DC8F-476B-8D84-DEEAD0BABFC9}">
  <dimension ref="A1:X71"/>
  <sheetViews>
    <sheetView workbookViewId="0"/>
  </sheetViews>
  <sheetFormatPr baseColWidth="10" defaultColWidth="11.42578125" defaultRowHeight="12.75" x14ac:dyDescent="0.2"/>
  <cols>
    <col min="1" max="1" width="8.7109375" style="125" customWidth="1"/>
    <col min="2" max="2" width="33.85546875" style="125" customWidth="1"/>
    <col min="3" max="10" width="12.28515625" style="125" customWidth="1"/>
    <col min="11" max="11" width="11.7109375" style="125" customWidth="1"/>
    <col min="12" max="12" width="0.140625" style="125" hidden="1" customWidth="1"/>
    <col min="13" max="13" width="14.7109375" style="125" customWidth="1"/>
    <col min="14" max="14" width="17.28515625" style="125" customWidth="1"/>
    <col min="15" max="15" width="13.140625" style="125" customWidth="1"/>
    <col min="16" max="16" width="12.7109375" style="125" customWidth="1"/>
    <col min="17" max="17" width="14.7109375" style="125" customWidth="1"/>
    <col min="18" max="21" width="12.28515625" style="125" customWidth="1"/>
    <col min="22" max="22" width="10.5703125" style="125" customWidth="1"/>
    <col min="23" max="99" width="12.28515625" style="125" customWidth="1"/>
    <col min="100" max="16384" width="11.42578125" style="125"/>
  </cols>
  <sheetData>
    <row r="1" spans="2:8" ht="15" x14ac:dyDescent="0.2">
      <c r="C1" s="142"/>
      <c r="D1" s="142"/>
    </row>
    <row r="2" spans="2:8" ht="40.5" customHeight="1" x14ac:dyDescent="0.2">
      <c r="B2" s="143"/>
      <c r="C2" s="159"/>
      <c r="D2" s="142"/>
    </row>
    <row r="3" spans="2:8" s="139" customFormat="1" ht="28.5" customHeight="1" x14ac:dyDescent="0.2">
      <c r="B3" s="141"/>
      <c r="C3" s="158"/>
    </row>
    <row r="5" spans="2:8" ht="39" customHeight="1" x14ac:dyDescent="0.2">
      <c r="C5" s="130" t="s">
        <v>103</v>
      </c>
      <c r="D5" s="130" t="s">
        <v>104</v>
      </c>
      <c r="E5" s="130" t="s">
        <v>105</v>
      </c>
      <c r="F5" s="137" t="s">
        <v>106</v>
      </c>
      <c r="G5" s="130" t="s">
        <v>107</v>
      </c>
      <c r="H5" s="130" t="s">
        <v>316</v>
      </c>
    </row>
    <row r="6" spans="2:8" ht="17.100000000000001" customHeight="1" thickBot="1" x14ac:dyDescent="0.25">
      <c r="B6" s="129" t="s">
        <v>180</v>
      </c>
      <c r="C6" s="125">
        <v>57</v>
      </c>
      <c r="D6" s="125">
        <v>57</v>
      </c>
      <c r="E6" s="125">
        <v>32</v>
      </c>
      <c r="F6" s="157">
        <v>72</v>
      </c>
      <c r="G6" s="157">
        <v>54</v>
      </c>
      <c r="H6" s="157">
        <v>38</v>
      </c>
    </row>
    <row r="7" spans="2:8" ht="17.100000000000001" customHeight="1" thickBot="1" x14ac:dyDescent="0.25">
      <c r="B7" s="129" t="s">
        <v>181</v>
      </c>
      <c r="C7" s="125">
        <v>8</v>
      </c>
      <c r="D7" s="125">
        <v>8</v>
      </c>
      <c r="E7" s="125">
        <v>0</v>
      </c>
      <c r="F7" s="157">
        <v>3</v>
      </c>
      <c r="G7" s="157">
        <v>7</v>
      </c>
      <c r="H7" s="157">
        <v>10</v>
      </c>
    </row>
    <row r="8" spans="2:8" ht="17.100000000000001" customHeight="1" thickBot="1" x14ac:dyDescent="0.25">
      <c r="B8" s="129" t="s">
        <v>182</v>
      </c>
      <c r="C8" s="125">
        <v>10</v>
      </c>
      <c r="D8" s="125">
        <v>20</v>
      </c>
      <c r="E8" s="125">
        <v>11</v>
      </c>
      <c r="F8" s="157">
        <v>14</v>
      </c>
      <c r="G8" s="157">
        <v>15</v>
      </c>
      <c r="H8" s="157">
        <v>9</v>
      </c>
    </row>
    <row r="9" spans="2:8" ht="17.100000000000001" customHeight="1" thickBot="1" x14ac:dyDescent="0.25">
      <c r="B9" s="129" t="s">
        <v>183</v>
      </c>
      <c r="C9" s="125">
        <v>0</v>
      </c>
      <c r="D9" s="125">
        <v>1</v>
      </c>
      <c r="E9" s="125">
        <v>4</v>
      </c>
      <c r="F9" s="157">
        <v>3</v>
      </c>
      <c r="G9" s="157">
        <v>2</v>
      </c>
      <c r="H9" s="157">
        <v>2</v>
      </c>
    </row>
    <row r="10" spans="2:8" ht="17.100000000000001" customHeight="1" thickBot="1" x14ac:dyDescent="0.25">
      <c r="B10" s="129" t="s">
        <v>184</v>
      </c>
      <c r="C10" s="125">
        <v>12</v>
      </c>
      <c r="D10" s="125">
        <v>20</v>
      </c>
      <c r="E10" s="125">
        <v>20</v>
      </c>
      <c r="F10" s="157">
        <v>32</v>
      </c>
      <c r="G10" s="157">
        <v>22</v>
      </c>
      <c r="H10" s="157">
        <v>19</v>
      </c>
    </row>
    <row r="11" spans="2:8" ht="17.100000000000001" customHeight="1" thickBot="1" x14ac:dyDescent="0.25">
      <c r="B11" s="129" t="s">
        <v>185</v>
      </c>
      <c r="C11" s="125">
        <v>7</v>
      </c>
      <c r="D11" s="125">
        <v>3</v>
      </c>
      <c r="E11" s="125">
        <v>2</v>
      </c>
      <c r="F11" s="157">
        <v>9</v>
      </c>
      <c r="G11" s="157">
        <v>12</v>
      </c>
      <c r="H11" s="157">
        <v>2</v>
      </c>
    </row>
    <row r="12" spans="2:8" ht="17.100000000000001" customHeight="1" thickBot="1" x14ac:dyDescent="0.25">
      <c r="B12" s="129" t="s">
        <v>186</v>
      </c>
      <c r="C12" s="125">
        <v>23</v>
      </c>
      <c r="D12" s="125">
        <v>20</v>
      </c>
      <c r="E12" s="125">
        <v>10</v>
      </c>
      <c r="F12" s="157">
        <v>12</v>
      </c>
      <c r="G12" s="157">
        <v>15</v>
      </c>
      <c r="H12" s="157">
        <v>16</v>
      </c>
    </row>
    <row r="13" spans="2:8" ht="17.100000000000001" customHeight="1" thickBot="1" x14ac:dyDescent="0.25">
      <c r="B13" s="129" t="s">
        <v>187</v>
      </c>
      <c r="C13" s="125">
        <v>14</v>
      </c>
      <c r="D13" s="125">
        <v>11</v>
      </c>
      <c r="E13" s="125">
        <v>15</v>
      </c>
      <c r="F13" s="157">
        <v>11</v>
      </c>
      <c r="G13" s="157">
        <v>10</v>
      </c>
      <c r="H13" s="157">
        <v>12</v>
      </c>
    </row>
    <row r="14" spans="2:8" ht="17.100000000000001" customHeight="1" thickBot="1" x14ac:dyDescent="0.25">
      <c r="B14" s="129" t="s">
        <v>188</v>
      </c>
      <c r="C14" s="125">
        <v>50</v>
      </c>
      <c r="D14" s="125">
        <v>54</v>
      </c>
      <c r="E14" s="125">
        <v>33</v>
      </c>
      <c r="F14" s="157">
        <v>51</v>
      </c>
      <c r="G14" s="157">
        <v>47</v>
      </c>
      <c r="H14" s="157">
        <v>38</v>
      </c>
    </row>
    <row r="15" spans="2:8" ht="17.100000000000001" customHeight="1" thickBot="1" x14ac:dyDescent="0.25">
      <c r="B15" s="129" t="s">
        <v>189</v>
      </c>
      <c r="C15" s="125">
        <v>50</v>
      </c>
      <c r="D15" s="125">
        <v>96</v>
      </c>
      <c r="E15" s="125">
        <v>124</v>
      </c>
      <c r="F15" s="157">
        <v>107</v>
      </c>
      <c r="G15" s="157">
        <v>100</v>
      </c>
      <c r="H15" s="157">
        <v>108</v>
      </c>
    </row>
    <row r="16" spans="2:8" ht="17.100000000000001" customHeight="1" thickBot="1" x14ac:dyDescent="0.25">
      <c r="B16" s="129" t="s">
        <v>190</v>
      </c>
      <c r="C16" s="125">
        <v>8</v>
      </c>
      <c r="D16" s="125">
        <v>13</v>
      </c>
      <c r="E16" s="125">
        <v>8</v>
      </c>
      <c r="F16" s="157">
        <v>3</v>
      </c>
      <c r="G16" s="157">
        <v>9</v>
      </c>
      <c r="H16" s="157">
        <v>8</v>
      </c>
    </row>
    <row r="17" spans="2:8" ht="17.100000000000001" customHeight="1" thickBot="1" x14ac:dyDescent="0.25">
      <c r="B17" s="129" t="s">
        <v>191</v>
      </c>
      <c r="C17" s="125">
        <v>9</v>
      </c>
      <c r="D17" s="125">
        <v>7</v>
      </c>
      <c r="E17" s="125">
        <v>7</v>
      </c>
      <c r="F17" s="157">
        <v>5</v>
      </c>
      <c r="G17" s="157">
        <v>7</v>
      </c>
      <c r="H17" s="157">
        <v>7</v>
      </c>
    </row>
    <row r="18" spans="2:8" ht="17.100000000000001" customHeight="1" thickBot="1" x14ac:dyDescent="0.25">
      <c r="B18" s="129" t="s">
        <v>192</v>
      </c>
      <c r="C18" s="125">
        <v>195</v>
      </c>
      <c r="D18" s="125">
        <v>229</v>
      </c>
      <c r="E18" s="125">
        <v>203</v>
      </c>
      <c r="F18" s="157">
        <v>326</v>
      </c>
      <c r="G18" s="157">
        <v>209</v>
      </c>
      <c r="H18" s="157">
        <v>159</v>
      </c>
    </row>
    <row r="19" spans="2:8" ht="17.100000000000001" customHeight="1" thickBot="1" x14ac:dyDescent="0.25">
      <c r="B19" s="129" t="s">
        <v>193</v>
      </c>
      <c r="C19" s="125">
        <v>19</v>
      </c>
      <c r="D19" s="125">
        <v>14</v>
      </c>
      <c r="E19" s="125">
        <v>17</v>
      </c>
      <c r="F19" s="157">
        <v>32</v>
      </c>
      <c r="G19" s="157">
        <v>27</v>
      </c>
      <c r="H19" s="157">
        <v>30</v>
      </c>
    </row>
    <row r="20" spans="2:8" ht="17.100000000000001" customHeight="1" thickBot="1" x14ac:dyDescent="0.25">
      <c r="B20" s="129" t="s">
        <v>194</v>
      </c>
      <c r="C20" s="125">
        <v>2</v>
      </c>
      <c r="D20" s="125">
        <v>0</v>
      </c>
      <c r="E20" s="125">
        <v>1</v>
      </c>
      <c r="F20" s="157">
        <v>0</v>
      </c>
      <c r="G20" s="157">
        <v>1</v>
      </c>
      <c r="H20" s="157">
        <v>1</v>
      </c>
    </row>
    <row r="21" spans="2:8" ht="17.100000000000001" customHeight="1" thickBot="1" x14ac:dyDescent="0.25">
      <c r="B21" s="129" t="s">
        <v>195</v>
      </c>
      <c r="C21" s="125">
        <v>23</v>
      </c>
      <c r="D21" s="125">
        <v>16</v>
      </c>
      <c r="E21" s="125">
        <v>15</v>
      </c>
      <c r="F21" s="157">
        <v>27</v>
      </c>
      <c r="G21" s="157">
        <v>28</v>
      </c>
      <c r="H21" s="157">
        <v>28</v>
      </c>
    </row>
    <row r="22" spans="2:8" ht="17.100000000000001" customHeight="1" thickBot="1" x14ac:dyDescent="0.25">
      <c r="B22" s="129" t="s">
        <v>196</v>
      </c>
      <c r="C22" s="125">
        <v>1</v>
      </c>
      <c r="D22" s="125">
        <v>7</v>
      </c>
      <c r="E22" s="125">
        <v>2</v>
      </c>
      <c r="F22" s="157">
        <v>4</v>
      </c>
      <c r="G22" s="157">
        <v>2</v>
      </c>
      <c r="H22" s="157">
        <v>5</v>
      </c>
    </row>
    <row r="23" spans="2:8" ht="17.100000000000001" customHeight="1" thickBot="1" x14ac:dyDescent="0.25">
      <c r="B23" s="127" t="s">
        <v>197</v>
      </c>
      <c r="C23" s="133">
        <v>488</v>
      </c>
      <c r="D23" s="133">
        <v>576</v>
      </c>
      <c r="E23" s="133">
        <v>504</v>
      </c>
      <c r="F23" s="133">
        <v>711</v>
      </c>
      <c r="G23" s="133">
        <v>567</v>
      </c>
      <c r="H23" s="133">
        <v>492</v>
      </c>
    </row>
    <row r="24" spans="2:8" ht="30" customHeight="1" x14ac:dyDescent="0.2"/>
    <row r="25" spans="2:8" ht="36.75" customHeight="1" x14ac:dyDescent="0.2">
      <c r="B25" s="131"/>
      <c r="C25" s="131"/>
      <c r="D25" s="131"/>
      <c r="E25" s="131"/>
    </row>
    <row r="27" spans="2:8" ht="39" customHeight="1" x14ac:dyDescent="0.2">
      <c r="C27" s="130" t="s">
        <v>204</v>
      </c>
      <c r="D27" s="130" t="s">
        <v>318</v>
      </c>
    </row>
    <row r="28" spans="2:8" ht="17.100000000000001" customHeight="1" thickBot="1" x14ac:dyDescent="0.25">
      <c r="B28" s="129" t="s">
        <v>180</v>
      </c>
      <c r="C28" s="128">
        <f t="shared" ref="C28:D45" si="0">+IF(C6&gt;0,(G6-C6)/C6,"-")</f>
        <v>-5.2631578947368418E-2</v>
      </c>
      <c r="D28" s="128">
        <f t="shared" si="0"/>
        <v>-0.33333333333333331</v>
      </c>
    </row>
    <row r="29" spans="2:8" ht="17.100000000000001" customHeight="1" thickBot="1" x14ac:dyDescent="0.25">
      <c r="B29" s="129" t="s">
        <v>181</v>
      </c>
      <c r="C29" s="128">
        <f t="shared" si="0"/>
        <v>-0.125</v>
      </c>
      <c r="D29" s="128">
        <f t="shared" si="0"/>
        <v>0.25</v>
      </c>
    </row>
    <row r="30" spans="2:8" ht="17.100000000000001" customHeight="1" thickBot="1" x14ac:dyDescent="0.25">
      <c r="B30" s="129" t="s">
        <v>182</v>
      </c>
      <c r="C30" s="128">
        <f t="shared" si="0"/>
        <v>0.5</v>
      </c>
      <c r="D30" s="128">
        <f t="shared" si="0"/>
        <v>-0.55000000000000004</v>
      </c>
    </row>
    <row r="31" spans="2:8" ht="17.100000000000001" customHeight="1" thickBot="1" x14ac:dyDescent="0.25">
      <c r="B31" s="129" t="s">
        <v>183</v>
      </c>
      <c r="C31" s="128" t="str">
        <f t="shared" si="0"/>
        <v>-</v>
      </c>
      <c r="D31" s="128">
        <f t="shared" si="0"/>
        <v>1</v>
      </c>
    </row>
    <row r="32" spans="2:8" ht="17.100000000000001" customHeight="1" thickBot="1" x14ac:dyDescent="0.25">
      <c r="B32" s="129" t="s">
        <v>184</v>
      </c>
      <c r="C32" s="128">
        <f t="shared" si="0"/>
        <v>0.83333333333333337</v>
      </c>
      <c r="D32" s="128">
        <f t="shared" si="0"/>
        <v>-0.05</v>
      </c>
    </row>
    <row r="33" spans="1:24" ht="17.100000000000001" customHeight="1" thickBot="1" x14ac:dyDescent="0.25">
      <c r="B33" s="129" t="s">
        <v>185</v>
      </c>
      <c r="C33" s="128">
        <f t="shared" si="0"/>
        <v>0.7142857142857143</v>
      </c>
      <c r="D33" s="128">
        <f t="shared" si="0"/>
        <v>-0.33333333333333331</v>
      </c>
    </row>
    <row r="34" spans="1:24" ht="17.100000000000001" customHeight="1" thickBot="1" x14ac:dyDescent="0.25">
      <c r="B34" s="129" t="s">
        <v>186</v>
      </c>
      <c r="C34" s="128">
        <f t="shared" si="0"/>
        <v>-0.34782608695652173</v>
      </c>
      <c r="D34" s="128">
        <f t="shared" si="0"/>
        <v>-0.2</v>
      </c>
    </row>
    <row r="35" spans="1:24" ht="17.100000000000001" customHeight="1" thickBot="1" x14ac:dyDescent="0.25">
      <c r="B35" s="129" t="s">
        <v>187</v>
      </c>
      <c r="C35" s="128">
        <f t="shared" si="0"/>
        <v>-0.2857142857142857</v>
      </c>
      <c r="D35" s="128">
        <f t="shared" si="0"/>
        <v>9.0909090909090912E-2</v>
      </c>
    </row>
    <row r="36" spans="1:24" ht="17.100000000000001" customHeight="1" thickBot="1" x14ac:dyDescent="0.25">
      <c r="B36" s="129" t="s">
        <v>188</v>
      </c>
      <c r="C36" s="128">
        <f t="shared" si="0"/>
        <v>-0.06</v>
      </c>
      <c r="D36" s="128">
        <f t="shared" si="0"/>
        <v>-0.29629629629629628</v>
      </c>
    </row>
    <row r="37" spans="1:24" ht="17.100000000000001" customHeight="1" thickBot="1" x14ac:dyDescent="0.25">
      <c r="B37" s="129" t="s">
        <v>189</v>
      </c>
      <c r="C37" s="128">
        <f t="shared" si="0"/>
        <v>1</v>
      </c>
      <c r="D37" s="128">
        <f t="shared" si="0"/>
        <v>0.125</v>
      </c>
    </row>
    <row r="38" spans="1:24" ht="17.100000000000001" customHeight="1" thickBot="1" x14ac:dyDescent="0.25">
      <c r="B38" s="129" t="s">
        <v>190</v>
      </c>
      <c r="C38" s="128">
        <f t="shared" si="0"/>
        <v>0.125</v>
      </c>
      <c r="D38" s="128">
        <f t="shared" si="0"/>
        <v>-0.38461538461538464</v>
      </c>
    </row>
    <row r="39" spans="1:24" ht="17.100000000000001" customHeight="1" thickBot="1" x14ac:dyDescent="0.25">
      <c r="B39" s="129" t="s">
        <v>191</v>
      </c>
      <c r="C39" s="128">
        <f t="shared" si="0"/>
        <v>-0.22222222222222221</v>
      </c>
      <c r="D39" s="128">
        <f t="shared" si="0"/>
        <v>0</v>
      </c>
    </row>
    <row r="40" spans="1:24" ht="17.100000000000001" customHeight="1" thickBot="1" x14ac:dyDescent="0.25">
      <c r="B40" s="129" t="s">
        <v>192</v>
      </c>
      <c r="C40" s="128">
        <f t="shared" si="0"/>
        <v>7.179487179487179E-2</v>
      </c>
      <c r="D40" s="128">
        <f t="shared" si="0"/>
        <v>-0.3056768558951965</v>
      </c>
    </row>
    <row r="41" spans="1:24" ht="17.100000000000001" customHeight="1" thickBot="1" x14ac:dyDescent="0.25">
      <c r="B41" s="129" t="s">
        <v>193</v>
      </c>
      <c r="C41" s="128">
        <f t="shared" si="0"/>
        <v>0.42105263157894735</v>
      </c>
      <c r="D41" s="128">
        <f t="shared" si="0"/>
        <v>1.1428571428571428</v>
      </c>
    </row>
    <row r="42" spans="1:24" ht="17.100000000000001" customHeight="1" thickBot="1" x14ac:dyDescent="0.25">
      <c r="B42" s="129" t="s">
        <v>194</v>
      </c>
      <c r="C42" s="128">
        <f t="shared" si="0"/>
        <v>-0.5</v>
      </c>
      <c r="D42" s="128" t="str">
        <f t="shared" si="0"/>
        <v>-</v>
      </c>
    </row>
    <row r="43" spans="1:24" ht="17.100000000000001" customHeight="1" thickBot="1" x14ac:dyDescent="0.25">
      <c r="B43" s="129" t="s">
        <v>195</v>
      </c>
      <c r="C43" s="128">
        <f t="shared" si="0"/>
        <v>0.21739130434782608</v>
      </c>
      <c r="D43" s="128">
        <f t="shared" si="0"/>
        <v>0.75</v>
      </c>
    </row>
    <row r="44" spans="1:24" ht="17.100000000000001" customHeight="1" thickBot="1" x14ac:dyDescent="0.25">
      <c r="B44" s="129" t="s">
        <v>196</v>
      </c>
      <c r="C44" s="128">
        <f t="shared" si="0"/>
        <v>1</v>
      </c>
      <c r="D44" s="128">
        <f t="shared" si="0"/>
        <v>-0.2857142857142857</v>
      </c>
    </row>
    <row r="45" spans="1:24" ht="17.100000000000001" customHeight="1" thickBot="1" x14ac:dyDescent="0.25">
      <c r="B45" s="127" t="s">
        <v>197</v>
      </c>
      <c r="C45" s="126">
        <f t="shared" si="0"/>
        <v>0.16188524590163936</v>
      </c>
      <c r="D45" s="126">
        <f t="shared" si="0"/>
        <v>-0.14583333333333334</v>
      </c>
    </row>
    <row r="48" spans="1:24" x14ac:dyDescent="0.2">
      <c r="A48" s="151"/>
      <c r="B48" s="151"/>
      <c r="C48" s="151"/>
      <c r="D48" s="151"/>
      <c r="E48" s="151"/>
      <c r="F48" s="151"/>
      <c r="G48" s="151"/>
      <c r="H48" s="151"/>
      <c r="I48" s="151"/>
      <c r="J48" s="151"/>
      <c r="K48" s="151"/>
      <c r="L48" s="151"/>
      <c r="M48" s="151"/>
      <c r="N48" s="151"/>
      <c r="O48" s="151"/>
      <c r="P48" s="151"/>
      <c r="Q48" s="151"/>
      <c r="R48" s="151"/>
      <c r="S48" s="151"/>
      <c r="T48" s="151"/>
      <c r="U48" s="151"/>
      <c r="V48" s="151"/>
      <c r="W48" s="151"/>
      <c r="X48" s="151"/>
    </row>
    <row r="49" spans="1:24" x14ac:dyDescent="0.2">
      <c r="A49" s="151"/>
      <c r="B49" s="151"/>
      <c r="C49" s="151"/>
      <c r="D49" s="151"/>
      <c r="E49" s="151"/>
      <c r="F49" s="151"/>
      <c r="G49" s="151"/>
      <c r="H49" s="151"/>
      <c r="I49" s="151"/>
      <c r="J49" s="151"/>
      <c r="K49" s="151"/>
      <c r="L49" s="151"/>
      <c r="M49" s="151"/>
      <c r="N49" s="151"/>
      <c r="O49" s="151"/>
      <c r="P49" s="151"/>
      <c r="Q49" s="151"/>
      <c r="R49" s="151"/>
      <c r="S49" s="151"/>
      <c r="T49" s="151"/>
      <c r="U49" s="151"/>
      <c r="V49" s="151"/>
      <c r="W49" s="151"/>
      <c r="X49" s="151"/>
    </row>
    <row r="50" spans="1:24" ht="12" customHeight="1" x14ac:dyDescent="0.2">
      <c r="A50" s="151"/>
      <c r="B50" s="151"/>
      <c r="C50" s="151"/>
      <c r="D50" s="151"/>
      <c r="E50" s="151"/>
      <c r="F50" s="151"/>
      <c r="G50" s="151"/>
      <c r="H50" s="151"/>
      <c r="I50" s="151"/>
      <c r="J50" s="151"/>
      <c r="K50" s="151"/>
      <c r="L50" s="151"/>
      <c r="M50" s="151"/>
      <c r="N50" s="151"/>
      <c r="O50" s="151"/>
      <c r="P50" s="151"/>
      <c r="Q50" s="151"/>
      <c r="R50" s="151"/>
      <c r="S50" s="151"/>
      <c r="T50" s="151"/>
      <c r="U50" s="151"/>
      <c r="V50" s="151"/>
      <c r="W50" s="151"/>
      <c r="X50" s="151"/>
    </row>
    <row r="51" spans="1:24" ht="39" customHeight="1" x14ac:dyDescent="0.2">
      <c r="A51" s="151"/>
      <c r="B51" s="151"/>
      <c r="C51" s="136" t="s">
        <v>103</v>
      </c>
      <c r="D51" s="136" t="s">
        <v>104</v>
      </c>
      <c r="E51" s="136" t="s">
        <v>105</v>
      </c>
      <c r="F51" s="137" t="s">
        <v>106</v>
      </c>
      <c r="G51" s="136" t="s">
        <v>107</v>
      </c>
      <c r="H51" s="136" t="s">
        <v>316</v>
      </c>
      <c r="I51" s="151"/>
      <c r="J51" s="151"/>
      <c r="K51" s="151"/>
      <c r="L51" s="156">
        <v>45292</v>
      </c>
      <c r="M51" s="155"/>
      <c r="N51" s="154"/>
    </row>
    <row r="52" spans="1:24" ht="15" thickBot="1" x14ac:dyDescent="0.25">
      <c r="A52" s="151"/>
      <c r="B52" s="129" t="s">
        <v>180</v>
      </c>
      <c r="C52" s="152">
        <f t="shared" ref="C52:H61" si="1">+C6/$L52*100000</f>
        <v>0.64765176241951794</v>
      </c>
      <c r="D52" s="152">
        <f t="shared" si="1"/>
        <v>0.64765176241951794</v>
      </c>
      <c r="E52" s="152">
        <f t="shared" si="1"/>
        <v>0.36359397188464165</v>
      </c>
      <c r="F52" s="152">
        <f t="shared" si="1"/>
        <v>0.81808643674044368</v>
      </c>
      <c r="G52" s="152">
        <f t="shared" si="1"/>
        <v>0.61356482755533281</v>
      </c>
      <c r="H52" s="152">
        <f t="shared" si="1"/>
        <v>0.4317678416130119</v>
      </c>
      <c r="I52" s="151"/>
      <c r="J52" s="151"/>
      <c r="K52" s="151"/>
      <c r="L52" s="151">
        <v>8801026</v>
      </c>
      <c r="M52" s="151"/>
    </row>
    <row r="53" spans="1:24" ht="15" thickBot="1" x14ac:dyDescent="0.25">
      <c r="A53" s="151"/>
      <c r="B53" s="129" t="s">
        <v>181</v>
      </c>
      <c r="C53" s="152">
        <f t="shared" si="1"/>
        <v>0.59189503333478832</v>
      </c>
      <c r="D53" s="152">
        <f t="shared" si="1"/>
        <v>0.59189503333478832</v>
      </c>
      <c r="E53" s="152">
        <f t="shared" si="1"/>
        <v>0</v>
      </c>
      <c r="F53" s="152">
        <f t="shared" si="1"/>
        <v>0.22196063750054565</v>
      </c>
      <c r="G53" s="152">
        <f t="shared" si="1"/>
        <v>0.51790815416793978</v>
      </c>
      <c r="H53" s="152">
        <f t="shared" ref="H53" si="2">+H7/$L53*100000</f>
        <v>0.73986879166848551</v>
      </c>
      <c r="I53" s="151"/>
      <c r="J53" s="151"/>
      <c r="K53" s="151"/>
      <c r="L53" s="151">
        <v>1351591</v>
      </c>
      <c r="M53" s="151"/>
    </row>
    <row r="54" spans="1:24" ht="15" thickBot="1" x14ac:dyDescent="0.25">
      <c r="A54" s="151"/>
      <c r="B54" s="129" t="s">
        <v>182</v>
      </c>
      <c r="C54" s="152">
        <f t="shared" si="1"/>
        <v>0.99049226475065832</v>
      </c>
      <c r="D54" s="152">
        <f t="shared" si="1"/>
        <v>1.9809845295013166</v>
      </c>
      <c r="E54" s="152">
        <f t="shared" si="1"/>
        <v>1.0895414912257242</v>
      </c>
      <c r="F54" s="152">
        <f t="shared" si="1"/>
        <v>1.3866891706509219</v>
      </c>
      <c r="G54" s="152">
        <f t="shared" si="1"/>
        <v>1.4857383971259877</v>
      </c>
      <c r="H54" s="152">
        <f t="shared" ref="H54" si="3">+H8/$L54*100000</f>
        <v>0.89144303827559257</v>
      </c>
      <c r="I54" s="151"/>
      <c r="J54" s="151"/>
      <c r="K54" s="151"/>
      <c r="L54" s="151">
        <v>1009599</v>
      </c>
      <c r="M54" s="151"/>
    </row>
    <row r="55" spans="1:24" ht="15" thickBot="1" x14ac:dyDescent="0.25">
      <c r="A55" s="151"/>
      <c r="B55" s="129" t="s">
        <v>183</v>
      </c>
      <c r="C55" s="152">
        <f t="shared" si="1"/>
        <v>0</v>
      </c>
      <c r="D55" s="152">
        <f t="shared" si="1"/>
        <v>8.1184119087360604E-2</v>
      </c>
      <c r="E55" s="152">
        <f t="shared" si="1"/>
        <v>0.32473647634944242</v>
      </c>
      <c r="F55" s="152">
        <f t="shared" si="1"/>
        <v>0.24355235726208183</v>
      </c>
      <c r="G55" s="152">
        <f t="shared" si="1"/>
        <v>0.16236823817472121</v>
      </c>
      <c r="H55" s="152">
        <f t="shared" ref="H55" si="4">+H9/$L55*100000</f>
        <v>0.16236823817472121</v>
      </c>
      <c r="I55" s="151"/>
      <c r="J55" s="151"/>
      <c r="K55" s="151"/>
      <c r="L55" s="151">
        <v>1231768</v>
      </c>
      <c r="M55" s="151"/>
    </row>
    <row r="56" spans="1:24" ht="15" thickBot="1" x14ac:dyDescent="0.25">
      <c r="A56" s="151"/>
      <c r="B56" s="129" t="s">
        <v>184</v>
      </c>
      <c r="C56" s="152">
        <f t="shared" si="1"/>
        <v>0.53601244263550174</v>
      </c>
      <c r="D56" s="152">
        <f t="shared" si="1"/>
        <v>0.89335407105916953</v>
      </c>
      <c r="E56" s="152">
        <f t="shared" si="1"/>
        <v>0.89335407105916953</v>
      </c>
      <c r="F56" s="152">
        <f t="shared" si="1"/>
        <v>1.4293665136946712</v>
      </c>
      <c r="G56" s="152">
        <f t="shared" si="1"/>
        <v>0.98268947816508645</v>
      </c>
      <c r="H56" s="152">
        <f t="shared" ref="H56" si="5">+H10/$L56*100000</f>
        <v>0.84868636750621096</v>
      </c>
      <c r="I56" s="151"/>
      <c r="J56" s="151"/>
      <c r="K56" s="151"/>
      <c r="L56" s="151">
        <v>2238754</v>
      </c>
      <c r="M56" s="151"/>
    </row>
    <row r="57" spans="1:24" ht="15" thickBot="1" x14ac:dyDescent="0.25">
      <c r="A57" s="151"/>
      <c r="B57" s="129" t="s">
        <v>185</v>
      </c>
      <c r="C57" s="152">
        <f t="shared" si="1"/>
        <v>1.1847318528698436</v>
      </c>
      <c r="D57" s="152">
        <f t="shared" si="1"/>
        <v>0.50774222265850444</v>
      </c>
      <c r="E57" s="152">
        <f t="shared" si="1"/>
        <v>0.33849481510566959</v>
      </c>
      <c r="F57" s="152">
        <f t="shared" si="1"/>
        <v>1.5232266679755133</v>
      </c>
      <c r="G57" s="152">
        <f t="shared" si="1"/>
        <v>2.0309688906340178</v>
      </c>
      <c r="H57" s="152">
        <f t="shared" ref="H57" si="6">+H11/$L57*100000</f>
        <v>0.33849481510566959</v>
      </c>
      <c r="I57" s="151"/>
      <c r="J57" s="151"/>
      <c r="K57" s="151"/>
      <c r="L57" s="151">
        <v>590851</v>
      </c>
      <c r="M57" s="151"/>
    </row>
    <row r="58" spans="1:24" ht="15" thickBot="1" x14ac:dyDescent="0.25">
      <c r="A58" s="151"/>
      <c r="B58" s="129" t="s">
        <v>199</v>
      </c>
      <c r="C58" s="152">
        <f t="shared" si="1"/>
        <v>0.9616663084808097</v>
      </c>
      <c r="D58" s="152">
        <f t="shared" si="1"/>
        <v>0.83623157259200842</v>
      </c>
      <c r="E58" s="152">
        <f t="shared" si="1"/>
        <v>0.41811578629600421</v>
      </c>
      <c r="F58" s="152">
        <f t="shared" si="1"/>
        <v>0.5017389435552051</v>
      </c>
      <c r="G58" s="152">
        <f t="shared" si="1"/>
        <v>0.62717367944400626</v>
      </c>
      <c r="H58" s="152">
        <f t="shared" ref="H58" si="7">+H12/$L58*100000</f>
        <v>0.66898525807360676</v>
      </c>
      <c r="I58" s="151"/>
      <c r="J58" s="151"/>
      <c r="K58" s="151"/>
      <c r="L58" s="151">
        <v>2391682</v>
      </c>
      <c r="M58" s="151"/>
    </row>
    <row r="59" spans="1:24" ht="15" thickBot="1" x14ac:dyDescent="0.25">
      <c r="A59" s="151"/>
      <c r="B59" s="129" t="s">
        <v>187</v>
      </c>
      <c r="C59" s="152">
        <f t="shared" si="1"/>
        <v>0.66526232956810694</v>
      </c>
      <c r="D59" s="152">
        <f t="shared" si="1"/>
        <v>0.5227061160892269</v>
      </c>
      <c r="E59" s="152">
        <f t="shared" si="1"/>
        <v>0.71278106739440028</v>
      </c>
      <c r="F59" s="152">
        <f t="shared" si="1"/>
        <v>0.5227061160892269</v>
      </c>
      <c r="G59" s="152">
        <f t="shared" si="1"/>
        <v>0.47518737826293356</v>
      </c>
      <c r="H59" s="152">
        <f t="shared" ref="H59" si="8">+H13/$L59*100000</f>
        <v>0.57022485391552025</v>
      </c>
      <c r="I59" s="151"/>
      <c r="J59" s="151"/>
      <c r="K59" s="151"/>
      <c r="L59" s="151">
        <v>2104433</v>
      </c>
      <c r="M59" s="151"/>
    </row>
    <row r="60" spans="1:24" ht="15" thickBot="1" x14ac:dyDescent="0.25">
      <c r="A60" s="151"/>
      <c r="B60" s="129" t="s">
        <v>188</v>
      </c>
      <c r="C60" s="152">
        <f t="shared" si="1"/>
        <v>0.62404591180658664</v>
      </c>
      <c r="D60" s="152">
        <f t="shared" si="1"/>
        <v>0.67396958475111357</v>
      </c>
      <c r="E60" s="152">
        <f t="shared" si="1"/>
        <v>0.41187030179234718</v>
      </c>
      <c r="F60" s="152">
        <f t="shared" si="1"/>
        <v>0.63652683004271848</v>
      </c>
      <c r="G60" s="152">
        <f t="shared" si="1"/>
        <v>0.58660315709819144</v>
      </c>
      <c r="H60" s="152">
        <f t="shared" ref="H60" si="9">+H14/$L60*100000</f>
        <v>0.4742748929730059</v>
      </c>
      <c r="I60" s="151"/>
      <c r="J60" s="151"/>
      <c r="K60" s="151"/>
      <c r="L60" s="151">
        <v>8012231</v>
      </c>
      <c r="M60" s="151"/>
    </row>
    <row r="61" spans="1:24" ht="15" thickBot="1" x14ac:dyDescent="0.25">
      <c r="A61" s="151"/>
      <c r="B61" s="129" t="s">
        <v>200</v>
      </c>
      <c r="C61" s="152">
        <f t="shared" si="1"/>
        <v>0.93997595541506052</v>
      </c>
      <c r="D61" s="152">
        <f t="shared" si="1"/>
        <v>1.8047538343969161</v>
      </c>
      <c r="E61" s="152">
        <f t="shared" si="1"/>
        <v>2.3311403694293498</v>
      </c>
      <c r="F61" s="152">
        <f t="shared" si="1"/>
        <v>2.0115485445882295</v>
      </c>
      <c r="G61" s="152">
        <f t="shared" si="1"/>
        <v>1.879951910830121</v>
      </c>
      <c r="H61" s="152">
        <f t="shared" ref="H61" si="10">+H15/$L61*100000</f>
        <v>2.0303480636965303</v>
      </c>
      <c r="I61" s="151"/>
      <c r="J61" s="151"/>
      <c r="K61" s="151"/>
      <c r="L61" s="151">
        <v>5319285</v>
      </c>
      <c r="M61" s="151"/>
    </row>
    <row r="62" spans="1:24" ht="15" thickBot="1" x14ac:dyDescent="0.25">
      <c r="A62" s="151"/>
      <c r="B62" s="129" t="s">
        <v>190</v>
      </c>
      <c r="C62" s="152">
        <f t="shared" ref="C62:H69" si="11">+C16/$L62*100000</f>
        <v>0.75852319326886519</v>
      </c>
      <c r="D62" s="152">
        <f t="shared" si="11"/>
        <v>1.232600189061906</v>
      </c>
      <c r="E62" s="152">
        <f t="shared" si="11"/>
        <v>0.75852319326886519</v>
      </c>
      <c r="F62" s="152">
        <f t="shared" si="11"/>
        <v>0.28444619747582445</v>
      </c>
      <c r="G62" s="152">
        <f t="shared" si="11"/>
        <v>0.85333859242747334</v>
      </c>
      <c r="H62" s="152">
        <f t="shared" si="11"/>
        <v>0.75852319326886519</v>
      </c>
      <c r="I62" s="151"/>
      <c r="J62" s="151"/>
      <c r="K62" s="151"/>
      <c r="L62" s="151">
        <v>1054681</v>
      </c>
      <c r="M62" s="151"/>
    </row>
    <row r="63" spans="1:24" ht="15" thickBot="1" x14ac:dyDescent="0.25">
      <c r="A63" s="151"/>
      <c r="B63" s="129" t="s">
        <v>191</v>
      </c>
      <c r="C63" s="152">
        <f t="shared" si="11"/>
        <v>0.33261476225620723</v>
      </c>
      <c r="D63" s="152">
        <f t="shared" si="11"/>
        <v>0.25870037064371676</v>
      </c>
      <c r="E63" s="152">
        <f t="shared" si="11"/>
        <v>0.25870037064371676</v>
      </c>
      <c r="F63" s="152">
        <f t="shared" si="11"/>
        <v>0.18478597903122623</v>
      </c>
      <c r="G63" s="152">
        <f t="shared" si="11"/>
        <v>0.25870037064371676</v>
      </c>
      <c r="H63" s="152">
        <f t="shared" si="11"/>
        <v>0.25870037064371676</v>
      </c>
      <c r="I63" s="151"/>
      <c r="J63" s="151"/>
      <c r="K63" s="151"/>
      <c r="L63" s="151">
        <v>2705833</v>
      </c>
      <c r="M63" s="151"/>
    </row>
    <row r="64" spans="1:24" ht="15" thickBot="1" x14ac:dyDescent="0.25">
      <c r="A64" s="151"/>
      <c r="B64" s="129" t="s">
        <v>192</v>
      </c>
      <c r="C64" s="152">
        <f t="shared" si="11"/>
        <v>2.7820308768333581</v>
      </c>
      <c r="D64" s="152">
        <f t="shared" si="11"/>
        <v>3.2671029271530205</v>
      </c>
      <c r="E64" s="152">
        <f t="shared" si="11"/>
        <v>2.896165476908573</v>
      </c>
      <c r="F64" s="152">
        <f t="shared" si="11"/>
        <v>4.6509849530649996</v>
      </c>
      <c r="G64" s="152">
        <f t="shared" si="11"/>
        <v>2.9817664269649842</v>
      </c>
      <c r="H64" s="152">
        <f t="shared" si="11"/>
        <v>2.2684251764948922</v>
      </c>
      <c r="I64" s="151"/>
      <c r="J64" s="151"/>
      <c r="K64" s="151"/>
      <c r="L64" s="151">
        <v>7009268</v>
      </c>
      <c r="M64" s="151"/>
    </row>
    <row r="65" spans="1:24" ht="15" thickBot="1" x14ac:dyDescent="0.25">
      <c r="A65" s="151"/>
      <c r="B65" s="129" t="s">
        <v>193</v>
      </c>
      <c r="C65" s="152">
        <f t="shared" si="11"/>
        <v>1.2113546004697504</v>
      </c>
      <c r="D65" s="152">
        <f t="shared" si="11"/>
        <v>0.89257707403034248</v>
      </c>
      <c r="E65" s="152">
        <f t="shared" si="11"/>
        <v>1.0838435898939873</v>
      </c>
      <c r="F65" s="152">
        <f t="shared" si="11"/>
        <v>2.0401761692122116</v>
      </c>
      <c r="G65" s="152">
        <f t="shared" si="11"/>
        <v>1.7213986427728034</v>
      </c>
      <c r="H65" s="152">
        <f t="shared" si="11"/>
        <v>1.9126651586364485</v>
      </c>
      <c r="I65" s="151"/>
      <c r="J65" s="151"/>
      <c r="K65" s="151"/>
      <c r="L65" s="151">
        <v>1568492</v>
      </c>
      <c r="M65" s="151"/>
    </row>
    <row r="66" spans="1:24" ht="15" thickBot="1" x14ac:dyDescent="0.25">
      <c r="A66" s="151"/>
      <c r="B66" s="129" t="s">
        <v>194</v>
      </c>
      <c r="C66" s="152">
        <f t="shared" si="11"/>
        <v>0.29484043972503177</v>
      </c>
      <c r="D66" s="152">
        <f t="shared" si="11"/>
        <v>0</v>
      </c>
      <c r="E66" s="152">
        <f t="shared" si="11"/>
        <v>0.14742021986251588</v>
      </c>
      <c r="F66" s="152">
        <f t="shared" si="11"/>
        <v>0</v>
      </c>
      <c r="G66" s="152">
        <f t="shared" si="11"/>
        <v>0.14742021986251588</v>
      </c>
      <c r="H66" s="152">
        <f t="shared" si="11"/>
        <v>0.14742021986251588</v>
      </c>
      <c r="I66" s="151"/>
      <c r="J66" s="151"/>
      <c r="K66" s="151"/>
      <c r="L66" s="151">
        <v>678333</v>
      </c>
      <c r="M66" s="151"/>
    </row>
    <row r="67" spans="1:24" ht="15" thickBot="1" x14ac:dyDescent="0.25">
      <c r="A67" s="151"/>
      <c r="B67" s="129" t="s">
        <v>195</v>
      </c>
      <c r="C67" s="152">
        <f t="shared" si="11"/>
        <v>1.0324624138791678</v>
      </c>
      <c r="D67" s="152">
        <f t="shared" si="11"/>
        <v>0.71823472269855149</v>
      </c>
      <c r="E67" s="152">
        <f t="shared" si="11"/>
        <v>0.67334505252989207</v>
      </c>
      <c r="F67" s="152">
        <f t="shared" si="11"/>
        <v>1.2120210945538057</v>
      </c>
      <c r="G67" s="152">
        <f t="shared" si="11"/>
        <v>1.2569107647224651</v>
      </c>
      <c r="H67" s="152">
        <f t="shared" si="11"/>
        <v>1.2569107647224651</v>
      </c>
      <c r="I67" s="151"/>
      <c r="J67" s="151"/>
      <c r="K67" s="151"/>
      <c r="L67" s="151">
        <v>2227684</v>
      </c>
      <c r="M67" s="151"/>
    </row>
    <row r="68" spans="1:24" ht="15" thickBot="1" x14ac:dyDescent="0.25">
      <c r="A68" s="151"/>
      <c r="B68" s="129" t="s">
        <v>196</v>
      </c>
      <c r="C68" s="152">
        <f t="shared" si="11"/>
        <v>0.30846679663401033</v>
      </c>
      <c r="D68" s="152">
        <f t="shared" si="11"/>
        <v>2.1592675764380722</v>
      </c>
      <c r="E68" s="152">
        <f t="shared" si="11"/>
        <v>0.61693359326802066</v>
      </c>
      <c r="F68" s="152">
        <f t="shared" si="11"/>
        <v>1.2338671865360413</v>
      </c>
      <c r="G68" s="152">
        <f t="shared" si="11"/>
        <v>0.61693359326802066</v>
      </c>
      <c r="H68" s="152">
        <f t="shared" si="11"/>
        <v>1.5423339831700515</v>
      </c>
      <c r="I68" s="151"/>
      <c r="J68" s="151"/>
      <c r="K68" s="151"/>
      <c r="L68" s="151">
        <v>324184</v>
      </c>
      <c r="M68" s="151"/>
    </row>
    <row r="69" spans="1:24" ht="15" thickBot="1" x14ac:dyDescent="0.25">
      <c r="A69" s="151"/>
      <c r="B69" s="127" t="s">
        <v>197</v>
      </c>
      <c r="C69" s="153">
        <f t="shared" si="11"/>
        <v>1.0037084765751823</v>
      </c>
      <c r="D69" s="153">
        <f t="shared" si="11"/>
        <v>1.184705087105133</v>
      </c>
      <c r="E69" s="153">
        <f t="shared" si="11"/>
        <v>1.0366169512169914</v>
      </c>
      <c r="F69" s="153">
        <f t="shared" si="11"/>
        <v>1.4623703418953986</v>
      </c>
      <c r="G69" s="153">
        <f t="shared" si="11"/>
        <v>1.1661940701191154</v>
      </c>
      <c r="H69" s="153">
        <f t="shared" si="11"/>
        <v>1.0119355952356344</v>
      </c>
      <c r="I69" s="151"/>
      <c r="J69" s="151"/>
      <c r="K69" s="151"/>
      <c r="L69" s="151">
        <v>48619695</v>
      </c>
      <c r="M69" s="151"/>
    </row>
    <row r="70" spans="1:24" ht="13.5" thickBot="1" x14ac:dyDescent="0.25">
      <c r="A70" s="151"/>
      <c r="B70" s="151"/>
      <c r="C70" s="152"/>
      <c r="D70" s="152"/>
      <c r="E70" s="152"/>
      <c r="F70" s="152"/>
      <c r="G70" s="152"/>
      <c r="H70" s="151"/>
      <c r="I70" s="151"/>
      <c r="J70" s="151"/>
      <c r="K70" s="151"/>
      <c r="L70" s="151"/>
      <c r="M70" s="151"/>
      <c r="N70" s="151"/>
      <c r="O70" s="151"/>
      <c r="P70" s="151"/>
      <c r="Q70" s="151"/>
      <c r="R70" s="151"/>
      <c r="S70" s="151"/>
      <c r="T70" s="151"/>
      <c r="U70" s="151"/>
      <c r="V70" s="151"/>
      <c r="W70" s="151"/>
      <c r="X70" s="151"/>
    </row>
    <row r="71" spans="1:24" ht="13.5" thickBot="1" x14ac:dyDescent="0.25">
      <c r="A71" s="151"/>
      <c r="B71" s="151"/>
      <c r="C71" s="152"/>
      <c r="D71" s="152"/>
      <c r="E71" s="152"/>
      <c r="F71" s="152"/>
      <c r="G71" s="152"/>
      <c r="H71" s="151"/>
      <c r="I71" s="151"/>
      <c r="J71" s="151"/>
      <c r="K71" s="151"/>
      <c r="L71" s="151"/>
      <c r="M71" s="151"/>
      <c r="N71" s="151"/>
      <c r="O71" s="151"/>
      <c r="P71" s="151"/>
      <c r="Q71" s="151"/>
      <c r="R71" s="151"/>
      <c r="S71" s="151"/>
      <c r="T71" s="151"/>
      <c r="U71" s="151"/>
      <c r="V71" s="151"/>
      <c r="W71" s="151"/>
      <c r="X71" s="151"/>
    </row>
  </sheetData>
  <pageMargins left="0.7" right="0.7" top="0.75" bottom="0.75" header="0.3" footer="0.3"/>
  <pageSetup paperSize="9" orientation="portrait" verticalDpi="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325D41-A7AC-4CED-9805-B6C2EED085E1}">
  <sheetPr>
    <pageSetUpPr fitToPage="1"/>
  </sheetPr>
  <dimension ref="A1:Y71"/>
  <sheetViews>
    <sheetView zoomScaleNormal="100" workbookViewId="0"/>
  </sheetViews>
  <sheetFormatPr baseColWidth="10" defaultColWidth="11.42578125" defaultRowHeight="12.75" x14ac:dyDescent="0.2"/>
  <cols>
    <col min="1" max="1" width="8.7109375" style="125" customWidth="1"/>
    <col min="2" max="2" width="33.85546875" style="125" customWidth="1"/>
    <col min="3" max="11" width="12.28515625" style="125" customWidth="1"/>
    <col min="12" max="12" width="14" style="125" hidden="1" customWidth="1"/>
    <col min="13" max="13" width="12.28515625" style="125" customWidth="1"/>
    <col min="14" max="14" width="13.140625" style="125" customWidth="1"/>
    <col min="15" max="15" width="15.85546875" style="125" hidden="1" customWidth="1"/>
    <col min="16" max="16" width="14.140625" style="125" hidden="1" customWidth="1"/>
    <col min="17" max="17" width="15" style="125" hidden="1" customWidth="1"/>
    <col min="18" max="18" width="13.5703125" style="125" customWidth="1"/>
    <col min="19" max="19" width="14.7109375" style="125" customWidth="1"/>
    <col min="20" max="20" width="14.140625" style="125" customWidth="1"/>
    <col min="21" max="98" width="12.28515625" style="125" customWidth="1"/>
    <col min="99" max="16384" width="11.42578125" style="125"/>
  </cols>
  <sheetData>
    <row r="1" spans="2:25" ht="15" x14ac:dyDescent="0.2">
      <c r="C1" s="142"/>
      <c r="D1" s="142"/>
    </row>
    <row r="2" spans="2:25" ht="40.5" customHeight="1" x14ac:dyDescent="0.2">
      <c r="B2" s="143"/>
      <c r="C2" s="159"/>
      <c r="D2" s="142"/>
    </row>
    <row r="3" spans="2:25" s="139" customFormat="1" ht="28.5" customHeight="1" x14ac:dyDescent="0.2">
      <c r="B3" s="141"/>
      <c r="C3" s="158"/>
    </row>
    <row r="5" spans="2:25" ht="39" customHeight="1" x14ac:dyDescent="0.2">
      <c r="C5" s="130" t="s">
        <v>103</v>
      </c>
      <c r="D5" s="130" t="s">
        <v>104</v>
      </c>
      <c r="E5" s="130" t="s">
        <v>105</v>
      </c>
      <c r="F5" s="137" t="s">
        <v>106</v>
      </c>
      <c r="G5" s="130" t="s">
        <v>107</v>
      </c>
      <c r="H5" s="130" t="s">
        <v>316</v>
      </c>
    </row>
    <row r="6" spans="2:25" ht="17.100000000000001" customHeight="1" thickBot="1" x14ac:dyDescent="0.25">
      <c r="B6" s="129" t="s">
        <v>180</v>
      </c>
      <c r="C6" s="182">
        <v>35</v>
      </c>
      <c r="D6" s="182">
        <v>99</v>
      </c>
      <c r="E6" s="182">
        <v>76</v>
      </c>
      <c r="F6" s="182">
        <v>98</v>
      </c>
      <c r="G6" s="183">
        <v>102</v>
      </c>
      <c r="H6" s="183">
        <v>133</v>
      </c>
    </row>
    <row r="7" spans="2:25" ht="17.100000000000001" customHeight="1" thickBot="1" x14ac:dyDescent="0.25">
      <c r="B7" s="129" t="s">
        <v>181</v>
      </c>
      <c r="C7" s="182">
        <v>2</v>
      </c>
      <c r="D7" s="182">
        <v>3</v>
      </c>
      <c r="E7" s="182">
        <v>2</v>
      </c>
      <c r="F7" s="182">
        <v>1</v>
      </c>
      <c r="G7" s="182">
        <v>3</v>
      </c>
      <c r="H7" s="182">
        <v>2</v>
      </c>
    </row>
    <row r="8" spans="2:25" ht="17.100000000000001" customHeight="1" thickBot="1" x14ac:dyDescent="0.25">
      <c r="B8" s="129" t="s">
        <v>182</v>
      </c>
      <c r="C8" s="182">
        <v>1</v>
      </c>
      <c r="D8" s="182">
        <v>4</v>
      </c>
      <c r="E8" s="182">
        <v>0</v>
      </c>
      <c r="F8" s="182">
        <v>2</v>
      </c>
      <c r="G8" s="182">
        <v>6</v>
      </c>
      <c r="H8" s="182">
        <v>4</v>
      </c>
    </row>
    <row r="9" spans="2:25" ht="17.100000000000001" customHeight="1" thickBot="1" x14ac:dyDescent="0.25">
      <c r="B9" s="129" t="s">
        <v>183</v>
      </c>
      <c r="C9" s="182">
        <v>1</v>
      </c>
      <c r="D9" s="182">
        <v>0</v>
      </c>
      <c r="E9" s="182">
        <v>0</v>
      </c>
      <c r="F9" s="182">
        <v>1</v>
      </c>
      <c r="G9" s="182">
        <v>0</v>
      </c>
      <c r="H9" s="182">
        <v>1</v>
      </c>
    </row>
    <row r="10" spans="2:25" ht="17.100000000000001" customHeight="1" thickBot="1" x14ac:dyDescent="0.25">
      <c r="B10" s="129" t="s">
        <v>184</v>
      </c>
      <c r="C10" s="182">
        <v>3</v>
      </c>
      <c r="D10" s="182">
        <v>7</v>
      </c>
      <c r="E10" s="182">
        <v>4</v>
      </c>
      <c r="F10" s="182">
        <v>7</v>
      </c>
      <c r="G10" s="182">
        <v>8</v>
      </c>
      <c r="H10" s="182">
        <v>16</v>
      </c>
    </row>
    <row r="11" spans="2:25" ht="17.100000000000001" customHeight="1" thickBot="1" x14ac:dyDescent="0.25">
      <c r="B11" s="129" t="s">
        <v>185</v>
      </c>
      <c r="C11" s="182">
        <v>2</v>
      </c>
      <c r="D11" s="182">
        <v>4</v>
      </c>
      <c r="E11" s="182">
        <v>1</v>
      </c>
      <c r="F11" s="182">
        <v>0</v>
      </c>
      <c r="G11" s="182">
        <v>0</v>
      </c>
      <c r="H11" s="182">
        <v>1</v>
      </c>
    </row>
    <row r="12" spans="2:25" ht="17.100000000000001" customHeight="1" thickBot="1" x14ac:dyDescent="0.25">
      <c r="B12" s="129" t="s">
        <v>186</v>
      </c>
      <c r="C12" s="182">
        <v>7</v>
      </c>
      <c r="D12" s="182">
        <v>7</v>
      </c>
      <c r="E12" s="182">
        <v>12</v>
      </c>
      <c r="F12" s="182">
        <v>21</v>
      </c>
      <c r="G12" s="183">
        <v>19</v>
      </c>
      <c r="H12" s="183">
        <v>19</v>
      </c>
    </row>
    <row r="13" spans="2:25" ht="17.100000000000001" customHeight="1" thickBot="1" x14ac:dyDescent="0.25">
      <c r="B13" s="129" t="s">
        <v>187</v>
      </c>
      <c r="C13" s="182">
        <v>7</v>
      </c>
      <c r="D13" s="182">
        <v>9</v>
      </c>
      <c r="E13" s="182">
        <v>4</v>
      </c>
      <c r="F13" s="182">
        <v>11</v>
      </c>
      <c r="G13" s="182">
        <v>13</v>
      </c>
      <c r="H13" s="182">
        <v>13</v>
      </c>
      <c r="T13" s="163"/>
      <c r="U13" s="163"/>
      <c r="V13" s="163"/>
      <c r="W13" s="163"/>
      <c r="X13" s="163"/>
      <c r="Y13" s="163"/>
    </row>
    <row r="14" spans="2:25" ht="17.100000000000001" customHeight="1" thickBot="1" x14ac:dyDescent="0.25">
      <c r="B14" s="129" t="s">
        <v>188</v>
      </c>
      <c r="C14" s="182">
        <v>8</v>
      </c>
      <c r="D14" s="182">
        <v>20</v>
      </c>
      <c r="E14" s="182">
        <v>7</v>
      </c>
      <c r="F14" s="182">
        <v>13</v>
      </c>
      <c r="G14" s="182">
        <v>7</v>
      </c>
      <c r="H14" s="182">
        <v>8</v>
      </c>
    </row>
    <row r="15" spans="2:25" ht="17.100000000000001" customHeight="1" thickBot="1" x14ac:dyDescent="0.25">
      <c r="B15" s="129" t="s">
        <v>189</v>
      </c>
      <c r="C15" s="182">
        <v>8</v>
      </c>
      <c r="D15" s="182">
        <v>27</v>
      </c>
      <c r="E15" s="182">
        <v>35</v>
      </c>
      <c r="F15" s="182">
        <v>40</v>
      </c>
      <c r="G15" s="182">
        <v>42</v>
      </c>
      <c r="H15" s="182">
        <v>48</v>
      </c>
    </row>
    <row r="16" spans="2:25" ht="17.100000000000001" customHeight="1" thickBot="1" x14ac:dyDescent="0.25">
      <c r="B16" s="129" t="s">
        <v>190</v>
      </c>
      <c r="C16" s="182">
        <v>2</v>
      </c>
      <c r="D16" s="182">
        <v>0</v>
      </c>
      <c r="E16" s="182">
        <v>0</v>
      </c>
      <c r="F16" s="182">
        <v>0</v>
      </c>
      <c r="G16" s="182">
        <v>0</v>
      </c>
      <c r="H16" s="182">
        <v>3</v>
      </c>
    </row>
    <row r="17" spans="2:8" ht="17.100000000000001" customHeight="1" thickBot="1" x14ac:dyDescent="0.25">
      <c r="B17" s="129" t="s">
        <v>191</v>
      </c>
      <c r="C17" s="182">
        <v>6</v>
      </c>
      <c r="D17" s="182">
        <v>5</v>
      </c>
      <c r="E17" s="182">
        <v>0</v>
      </c>
      <c r="F17" s="182">
        <v>1</v>
      </c>
      <c r="G17" s="182">
        <v>1</v>
      </c>
      <c r="H17" s="182">
        <v>3</v>
      </c>
    </row>
    <row r="18" spans="2:8" ht="17.100000000000001" customHeight="1" thickBot="1" x14ac:dyDescent="0.25">
      <c r="B18" s="129" t="s">
        <v>192</v>
      </c>
      <c r="C18" s="182">
        <v>88</v>
      </c>
      <c r="D18" s="182">
        <v>64</v>
      </c>
      <c r="E18" s="182">
        <v>59</v>
      </c>
      <c r="F18" s="182">
        <v>113</v>
      </c>
      <c r="G18" s="182">
        <v>111</v>
      </c>
      <c r="H18" s="182">
        <v>114</v>
      </c>
    </row>
    <row r="19" spans="2:8" ht="17.100000000000001" customHeight="1" thickBot="1" x14ac:dyDescent="0.25">
      <c r="B19" s="129" t="s">
        <v>193</v>
      </c>
      <c r="C19" s="182">
        <v>9</v>
      </c>
      <c r="D19" s="182">
        <v>8</v>
      </c>
      <c r="E19" s="182">
        <v>12</v>
      </c>
      <c r="F19" s="182">
        <v>14</v>
      </c>
      <c r="G19" s="182">
        <v>8</v>
      </c>
      <c r="H19" s="182">
        <v>11</v>
      </c>
    </row>
    <row r="20" spans="2:8" ht="17.100000000000001" customHeight="1" thickBot="1" x14ac:dyDescent="0.25">
      <c r="B20" s="129" t="s">
        <v>194</v>
      </c>
      <c r="C20" s="182">
        <v>0</v>
      </c>
      <c r="D20" s="182">
        <v>1</v>
      </c>
      <c r="E20" s="182">
        <v>0</v>
      </c>
      <c r="F20" s="182">
        <v>2</v>
      </c>
      <c r="G20" s="182">
        <v>0</v>
      </c>
      <c r="H20" s="182">
        <v>0</v>
      </c>
    </row>
    <row r="21" spans="2:8" ht="17.100000000000001" customHeight="1" thickBot="1" x14ac:dyDescent="0.25">
      <c r="B21" s="129" t="s">
        <v>195</v>
      </c>
      <c r="C21" s="182">
        <v>1</v>
      </c>
      <c r="D21" s="182">
        <v>1</v>
      </c>
      <c r="E21" s="182">
        <v>0</v>
      </c>
      <c r="F21" s="182">
        <v>1</v>
      </c>
      <c r="G21" s="182">
        <v>11</v>
      </c>
      <c r="H21" s="182">
        <v>0</v>
      </c>
    </row>
    <row r="22" spans="2:8" ht="17.100000000000001" customHeight="1" thickBot="1" x14ac:dyDescent="0.25">
      <c r="B22" s="129" t="s">
        <v>196</v>
      </c>
      <c r="C22" s="182">
        <v>0</v>
      </c>
      <c r="D22" s="182">
        <v>3</v>
      </c>
      <c r="E22" s="182">
        <v>2</v>
      </c>
      <c r="F22" s="182">
        <v>3</v>
      </c>
      <c r="G22" s="182">
        <v>2</v>
      </c>
      <c r="H22" s="182">
        <v>3</v>
      </c>
    </row>
    <row r="23" spans="2:8" ht="17.100000000000001" customHeight="1" thickBot="1" x14ac:dyDescent="0.25">
      <c r="B23" s="127" t="s">
        <v>197</v>
      </c>
      <c r="C23" s="133">
        <v>180</v>
      </c>
      <c r="D23" s="133">
        <v>262</v>
      </c>
      <c r="E23" s="133">
        <v>214</v>
      </c>
      <c r="F23" s="133">
        <v>328</v>
      </c>
      <c r="G23" s="133">
        <v>333</v>
      </c>
      <c r="H23" s="133">
        <v>379</v>
      </c>
    </row>
    <row r="24" spans="2:8" ht="30" customHeight="1" x14ac:dyDescent="0.2"/>
    <row r="25" spans="2:8" ht="36.75" customHeight="1" x14ac:dyDescent="0.2">
      <c r="B25" s="131"/>
      <c r="C25" s="131"/>
      <c r="D25" s="131"/>
      <c r="E25" s="131"/>
    </row>
    <row r="27" spans="2:8" ht="39" customHeight="1" x14ac:dyDescent="0.2">
      <c r="C27" s="130" t="s">
        <v>204</v>
      </c>
      <c r="D27" s="130" t="s">
        <v>318</v>
      </c>
    </row>
    <row r="28" spans="2:8" ht="17.100000000000001" customHeight="1" thickBot="1" x14ac:dyDescent="0.25">
      <c r="B28" s="129" t="s">
        <v>180</v>
      </c>
      <c r="C28" s="128">
        <f t="shared" ref="C28:D45" si="0">+IF(C6&gt;0,(G6-C6)/C6,"-")</f>
        <v>1.9142857142857144</v>
      </c>
      <c r="D28" s="128">
        <f t="shared" si="0"/>
        <v>0.34343434343434343</v>
      </c>
    </row>
    <row r="29" spans="2:8" ht="17.100000000000001" customHeight="1" thickBot="1" x14ac:dyDescent="0.25">
      <c r="B29" s="129" t="s">
        <v>181</v>
      </c>
      <c r="C29" s="128">
        <f t="shared" si="0"/>
        <v>0.5</v>
      </c>
      <c r="D29" s="128">
        <f t="shared" si="0"/>
        <v>-0.33333333333333331</v>
      </c>
    </row>
    <row r="30" spans="2:8" ht="17.100000000000001" customHeight="1" thickBot="1" x14ac:dyDescent="0.25">
      <c r="B30" s="129" t="s">
        <v>182</v>
      </c>
      <c r="C30" s="128">
        <f t="shared" si="0"/>
        <v>5</v>
      </c>
      <c r="D30" s="128">
        <f t="shared" si="0"/>
        <v>0</v>
      </c>
    </row>
    <row r="31" spans="2:8" ht="17.100000000000001" customHeight="1" thickBot="1" x14ac:dyDescent="0.25">
      <c r="B31" s="129" t="s">
        <v>183</v>
      </c>
      <c r="C31" s="128">
        <f t="shared" si="0"/>
        <v>-1</v>
      </c>
      <c r="D31" s="128" t="str">
        <f t="shared" si="0"/>
        <v>-</v>
      </c>
    </row>
    <row r="32" spans="2:8" ht="17.100000000000001" customHeight="1" thickBot="1" x14ac:dyDescent="0.25">
      <c r="B32" s="129" t="s">
        <v>184</v>
      </c>
      <c r="C32" s="128">
        <f t="shared" si="0"/>
        <v>1.6666666666666667</v>
      </c>
      <c r="D32" s="128">
        <f t="shared" si="0"/>
        <v>1.2857142857142858</v>
      </c>
    </row>
    <row r="33" spans="1:23" ht="17.100000000000001" customHeight="1" thickBot="1" x14ac:dyDescent="0.25">
      <c r="B33" s="129" t="s">
        <v>185</v>
      </c>
      <c r="C33" s="128">
        <f t="shared" si="0"/>
        <v>-1</v>
      </c>
      <c r="D33" s="128">
        <f t="shared" si="0"/>
        <v>-0.75</v>
      </c>
    </row>
    <row r="34" spans="1:23" ht="17.100000000000001" customHeight="1" thickBot="1" x14ac:dyDescent="0.25">
      <c r="B34" s="129" t="s">
        <v>186</v>
      </c>
      <c r="C34" s="128">
        <f t="shared" si="0"/>
        <v>1.7142857142857142</v>
      </c>
      <c r="D34" s="128">
        <f t="shared" si="0"/>
        <v>1.7142857142857142</v>
      </c>
    </row>
    <row r="35" spans="1:23" ht="17.100000000000001" customHeight="1" thickBot="1" x14ac:dyDescent="0.25">
      <c r="B35" s="129" t="s">
        <v>187</v>
      </c>
      <c r="C35" s="128">
        <f t="shared" si="0"/>
        <v>0.8571428571428571</v>
      </c>
      <c r="D35" s="128">
        <f t="shared" si="0"/>
        <v>0.44444444444444442</v>
      </c>
    </row>
    <row r="36" spans="1:23" ht="17.100000000000001" customHeight="1" thickBot="1" x14ac:dyDescent="0.25">
      <c r="B36" s="129" t="s">
        <v>188</v>
      </c>
      <c r="C36" s="128">
        <f t="shared" si="0"/>
        <v>-0.125</v>
      </c>
      <c r="D36" s="128">
        <f t="shared" si="0"/>
        <v>-0.6</v>
      </c>
    </row>
    <row r="37" spans="1:23" ht="17.100000000000001" customHeight="1" thickBot="1" x14ac:dyDescent="0.25">
      <c r="B37" s="129" t="s">
        <v>189</v>
      </c>
      <c r="C37" s="128">
        <f t="shared" si="0"/>
        <v>4.25</v>
      </c>
      <c r="D37" s="128">
        <f t="shared" si="0"/>
        <v>0.77777777777777779</v>
      </c>
    </row>
    <row r="38" spans="1:23" ht="17.100000000000001" customHeight="1" thickBot="1" x14ac:dyDescent="0.25">
      <c r="B38" s="129" t="s">
        <v>190</v>
      </c>
      <c r="C38" s="128">
        <f t="shared" si="0"/>
        <v>-1</v>
      </c>
      <c r="D38" s="128" t="str">
        <f t="shared" si="0"/>
        <v>-</v>
      </c>
    </row>
    <row r="39" spans="1:23" ht="17.100000000000001" customHeight="1" thickBot="1" x14ac:dyDescent="0.25">
      <c r="B39" s="129" t="s">
        <v>191</v>
      </c>
      <c r="C39" s="128">
        <f t="shared" si="0"/>
        <v>-0.83333333333333337</v>
      </c>
      <c r="D39" s="128">
        <f t="shared" si="0"/>
        <v>-0.4</v>
      </c>
    </row>
    <row r="40" spans="1:23" ht="17.100000000000001" customHeight="1" thickBot="1" x14ac:dyDescent="0.25">
      <c r="B40" s="129" t="s">
        <v>192</v>
      </c>
      <c r="C40" s="128">
        <f t="shared" si="0"/>
        <v>0.26136363636363635</v>
      </c>
      <c r="D40" s="128">
        <f t="shared" si="0"/>
        <v>0.78125</v>
      </c>
    </row>
    <row r="41" spans="1:23" ht="17.100000000000001" customHeight="1" thickBot="1" x14ac:dyDescent="0.25">
      <c r="B41" s="129" t="s">
        <v>193</v>
      </c>
      <c r="C41" s="128">
        <f t="shared" si="0"/>
        <v>-0.1111111111111111</v>
      </c>
      <c r="D41" s="128">
        <f t="shared" si="0"/>
        <v>0.375</v>
      </c>
    </row>
    <row r="42" spans="1:23" ht="17.100000000000001" customHeight="1" thickBot="1" x14ac:dyDescent="0.25">
      <c r="B42" s="129" t="s">
        <v>194</v>
      </c>
      <c r="C42" s="128" t="str">
        <f t="shared" si="0"/>
        <v>-</v>
      </c>
      <c r="D42" s="128">
        <f t="shared" si="0"/>
        <v>-1</v>
      </c>
    </row>
    <row r="43" spans="1:23" ht="17.100000000000001" customHeight="1" thickBot="1" x14ac:dyDescent="0.25">
      <c r="B43" s="129" t="s">
        <v>195</v>
      </c>
      <c r="C43" s="128">
        <f t="shared" si="0"/>
        <v>10</v>
      </c>
      <c r="D43" s="128">
        <f t="shared" si="0"/>
        <v>-1</v>
      </c>
    </row>
    <row r="44" spans="1:23" ht="17.100000000000001" customHeight="1" thickBot="1" x14ac:dyDescent="0.25">
      <c r="B44" s="129" t="s">
        <v>196</v>
      </c>
      <c r="C44" s="128" t="str">
        <f t="shared" si="0"/>
        <v>-</v>
      </c>
      <c r="D44" s="128">
        <f t="shared" si="0"/>
        <v>0</v>
      </c>
    </row>
    <row r="45" spans="1:23" ht="17.100000000000001" customHeight="1" thickBot="1" x14ac:dyDescent="0.25">
      <c r="B45" s="127" t="s">
        <v>197</v>
      </c>
      <c r="C45" s="126">
        <f t="shared" si="0"/>
        <v>0.85</v>
      </c>
      <c r="D45" s="126">
        <f t="shared" si="0"/>
        <v>0.44656488549618323</v>
      </c>
    </row>
    <row r="48" spans="1:23" x14ac:dyDescent="0.2">
      <c r="A48" s="151"/>
      <c r="B48" s="151"/>
      <c r="C48" s="151"/>
      <c r="D48" s="151"/>
      <c r="E48" s="151"/>
      <c r="F48" s="151"/>
      <c r="G48" s="151"/>
      <c r="H48" s="151"/>
      <c r="I48" s="151"/>
      <c r="J48" s="151"/>
      <c r="K48" s="151"/>
      <c r="L48" s="151"/>
      <c r="M48" s="151"/>
      <c r="N48" s="151"/>
      <c r="O48" s="151"/>
      <c r="P48" s="151"/>
      <c r="Q48" s="151"/>
      <c r="R48" s="151"/>
      <c r="S48" s="151"/>
      <c r="T48" s="151"/>
      <c r="U48" s="151"/>
      <c r="V48" s="151"/>
      <c r="W48" s="151"/>
    </row>
    <row r="49" spans="1:23" x14ac:dyDescent="0.2">
      <c r="A49" s="151"/>
      <c r="B49" s="151"/>
      <c r="C49" s="151"/>
      <c r="D49" s="151"/>
      <c r="E49" s="151"/>
      <c r="F49" s="151"/>
      <c r="G49" s="151"/>
      <c r="H49" s="151"/>
      <c r="I49" s="151"/>
      <c r="J49" s="151"/>
      <c r="K49" s="151"/>
      <c r="L49" s="151"/>
      <c r="M49" s="151"/>
      <c r="N49" s="151"/>
      <c r="O49" s="151"/>
      <c r="P49" s="151"/>
      <c r="Q49" s="151"/>
      <c r="R49" s="151"/>
      <c r="S49" s="151"/>
      <c r="T49" s="151"/>
      <c r="U49" s="151"/>
      <c r="V49" s="151"/>
      <c r="W49" s="151"/>
    </row>
    <row r="50" spans="1:23" x14ac:dyDescent="0.2">
      <c r="A50" s="151"/>
      <c r="B50" s="151"/>
      <c r="C50" s="151"/>
      <c r="D50" s="151"/>
      <c r="E50" s="151"/>
      <c r="F50" s="151"/>
      <c r="G50" s="151"/>
      <c r="H50" s="151"/>
      <c r="I50" s="151"/>
      <c r="J50" s="151"/>
      <c r="K50" s="151"/>
      <c r="L50" s="151"/>
      <c r="M50" s="151"/>
      <c r="N50" s="151"/>
      <c r="O50" s="151"/>
      <c r="P50" s="151"/>
      <c r="Q50" s="151"/>
      <c r="R50" s="151"/>
      <c r="S50" s="151"/>
      <c r="T50" s="151"/>
      <c r="U50" s="151"/>
      <c r="V50" s="151"/>
      <c r="W50" s="151"/>
    </row>
    <row r="51" spans="1:23" ht="39" customHeight="1" x14ac:dyDescent="0.2">
      <c r="A51" s="151"/>
      <c r="B51" s="151"/>
      <c r="C51" s="136" t="s">
        <v>103</v>
      </c>
      <c r="D51" s="136" t="s">
        <v>104</v>
      </c>
      <c r="E51" s="136" t="s">
        <v>105</v>
      </c>
      <c r="F51" s="137" t="s">
        <v>106</v>
      </c>
      <c r="G51" s="136" t="s">
        <v>107</v>
      </c>
      <c r="H51" s="136" t="s">
        <v>316</v>
      </c>
      <c r="K51" s="151"/>
      <c r="L51" s="156">
        <v>45292</v>
      </c>
      <c r="M51" s="151"/>
      <c r="N51" s="155"/>
    </row>
    <row r="52" spans="1:23" ht="15" thickBot="1" x14ac:dyDescent="0.25">
      <c r="A52" s="151"/>
      <c r="B52" s="129" t="s">
        <v>180</v>
      </c>
      <c r="C52" s="152">
        <f t="shared" ref="C52:H67" si="1">+C6/$L52*100000</f>
        <v>0.39768090674882678</v>
      </c>
      <c r="D52" s="152">
        <f t="shared" si="1"/>
        <v>1.1248688505181101</v>
      </c>
      <c r="E52" s="152">
        <f t="shared" si="1"/>
        <v>0.86353568322602381</v>
      </c>
      <c r="F52" s="152">
        <f t="shared" si="1"/>
        <v>1.1135065388967151</v>
      </c>
      <c r="G52" s="152">
        <f t="shared" si="1"/>
        <v>1.1589557853822952</v>
      </c>
      <c r="H52" s="152">
        <f t="shared" si="1"/>
        <v>1.5111874456455416</v>
      </c>
      <c r="K52" s="151"/>
      <c r="L52" s="151">
        <v>8801026</v>
      </c>
      <c r="M52" s="151"/>
      <c r="N52" s="151"/>
    </row>
    <row r="53" spans="1:23" ht="15" thickBot="1" x14ac:dyDescent="0.25">
      <c r="A53" s="151"/>
      <c r="B53" s="129" t="s">
        <v>181</v>
      </c>
      <c r="C53" s="152">
        <f t="shared" si="1"/>
        <v>0.14797375833369708</v>
      </c>
      <c r="D53" s="152">
        <f t="shared" si="1"/>
        <v>0.22196063750054565</v>
      </c>
      <c r="E53" s="152">
        <f t="shared" si="1"/>
        <v>0.14797375833369708</v>
      </c>
      <c r="F53" s="152">
        <f t="shared" si="1"/>
        <v>7.398687916684854E-2</v>
      </c>
      <c r="G53" s="152">
        <f t="shared" si="1"/>
        <v>0.22196063750054565</v>
      </c>
      <c r="H53" s="152">
        <f t="shared" ref="H53" si="2">+H7/$L53*100000</f>
        <v>0.14797375833369708</v>
      </c>
      <c r="K53" s="151"/>
      <c r="L53" s="151">
        <v>1351591</v>
      </c>
      <c r="M53" s="151"/>
      <c r="N53" s="151"/>
    </row>
    <row r="54" spans="1:23" ht="15" thickBot="1" x14ac:dyDescent="0.25">
      <c r="A54" s="151"/>
      <c r="B54" s="129" t="s">
        <v>182</v>
      </c>
      <c r="C54" s="152">
        <f t="shared" si="1"/>
        <v>9.9049226475065838E-2</v>
      </c>
      <c r="D54" s="152">
        <f t="shared" si="1"/>
        <v>0.39619690590026335</v>
      </c>
      <c r="E54" s="152">
        <f t="shared" si="1"/>
        <v>0</v>
      </c>
      <c r="F54" s="152">
        <f t="shared" si="1"/>
        <v>0.19809845295013168</v>
      </c>
      <c r="G54" s="152">
        <f t="shared" si="1"/>
        <v>0.59429535885039497</v>
      </c>
      <c r="H54" s="152">
        <f t="shared" ref="H54" si="3">+H8/$L54*100000</f>
        <v>0.39619690590026335</v>
      </c>
      <c r="K54" s="151"/>
      <c r="L54" s="151">
        <v>1009599</v>
      </c>
      <c r="M54" s="151"/>
      <c r="N54" s="151"/>
    </row>
    <row r="55" spans="1:23" ht="15" thickBot="1" x14ac:dyDescent="0.25">
      <c r="A55" s="151"/>
      <c r="B55" s="129" t="s">
        <v>183</v>
      </c>
      <c r="C55" s="152">
        <f t="shared" si="1"/>
        <v>8.1184119087360604E-2</v>
      </c>
      <c r="D55" s="152">
        <f t="shared" si="1"/>
        <v>0</v>
      </c>
      <c r="E55" s="152">
        <f t="shared" si="1"/>
        <v>0</v>
      </c>
      <c r="F55" s="152">
        <f t="shared" si="1"/>
        <v>8.1184119087360604E-2</v>
      </c>
      <c r="G55" s="152">
        <f t="shared" si="1"/>
        <v>0</v>
      </c>
      <c r="H55" s="152">
        <f t="shared" ref="H55" si="4">+H9/$L55*100000</f>
        <v>8.1184119087360604E-2</v>
      </c>
      <c r="K55" s="151"/>
      <c r="L55" s="151">
        <v>1231768</v>
      </c>
      <c r="M55" s="151"/>
      <c r="N55" s="151"/>
    </row>
    <row r="56" spans="1:23" ht="15" thickBot="1" x14ac:dyDescent="0.25">
      <c r="A56" s="151"/>
      <c r="B56" s="129" t="s">
        <v>184</v>
      </c>
      <c r="C56" s="152">
        <f t="shared" si="1"/>
        <v>0.13400311065887544</v>
      </c>
      <c r="D56" s="152">
        <f t="shared" si="1"/>
        <v>0.31267392487070933</v>
      </c>
      <c r="E56" s="152">
        <f t="shared" si="1"/>
        <v>0.17867081421183389</v>
      </c>
      <c r="F56" s="152">
        <f t="shared" si="1"/>
        <v>0.31267392487070933</v>
      </c>
      <c r="G56" s="152">
        <f t="shared" si="1"/>
        <v>0.35734162842366779</v>
      </c>
      <c r="H56" s="152">
        <f t="shared" ref="H56" si="5">+H10/$L56*100000</f>
        <v>0.71468325684733558</v>
      </c>
      <c r="K56" s="151"/>
      <c r="L56" s="151">
        <v>2238754</v>
      </c>
      <c r="M56" s="151"/>
      <c r="N56" s="151"/>
    </row>
    <row r="57" spans="1:23" ht="15" thickBot="1" x14ac:dyDescent="0.25">
      <c r="A57" s="151"/>
      <c r="B57" s="129" t="s">
        <v>185</v>
      </c>
      <c r="C57" s="152">
        <f t="shared" si="1"/>
        <v>0.33849481510566959</v>
      </c>
      <c r="D57" s="152">
        <f t="shared" si="1"/>
        <v>0.67698963021133918</v>
      </c>
      <c r="E57" s="152">
        <f t="shared" si="1"/>
        <v>0.16924740755283479</v>
      </c>
      <c r="F57" s="152">
        <f t="shared" si="1"/>
        <v>0</v>
      </c>
      <c r="G57" s="152">
        <f t="shared" si="1"/>
        <v>0</v>
      </c>
      <c r="H57" s="152">
        <f t="shared" ref="H57" si="6">+H11/$L57*100000</f>
        <v>0.16924740755283479</v>
      </c>
      <c r="K57" s="151"/>
      <c r="L57" s="151">
        <v>590851</v>
      </c>
      <c r="M57" s="151"/>
      <c r="N57" s="151"/>
    </row>
    <row r="58" spans="1:23" ht="15" thickBot="1" x14ac:dyDescent="0.25">
      <c r="A58" s="151"/>
      <c r="B58" s="129" t="s">
        <v>199</v>
      </c>
      <c r="C58" s="152">
        <f t="shared" si="1"/>
        <v>0.29268105040720294</v>
      </c>
      <c r="D58" s="152">
        <f t="shared" si="1"/>
        <v>0.29268105040720294</v>
      </c>
      <c r="E58" s="152">
        <f t="shared" si="1"/>
        <v>0.5017389435552051</v>
      </c>
      <c r="F58" s="152">
        <f t="shared" si="1"/>
        <v>0.87804315122160892</v>
      </c>
      <c r="G58" s="152">
        <f t="shared" si="1"/>
        <v>0.79441999396240803</v>
      </c>
      <c r="H58" s="152">
        <f t="shared" ref="H58" si="7">+H12/$L58*100000</f>
        <v>0.79441999396240803</v>
      </c>
      <c r="K58" s="151"/>
      <c r="L58" s="151">
        <v>2391682</v>
      </c>
      <c r="M58" s="151"/>
      <c r="N58" s="151"/>
    </row>
    <row r="59" spans="1:23" ht="15" thickBot="1" x14ac:dyDescent="0.25">
      <c r="A59" s="151"/>
      <c r="B59" s="129" t="s">
        <v>187</v>
      </c>
      <c r="C59" s="152">
        <f t="shared" si="1"/>
        <v>0.33263116478405347</v>
      </c>
      <c r="D59" s="152">
        <f t="shared" si="1"/>
        <v>0.42766864043664021</v>
      </c>
      <c r="E59" s="152">
        <f t="shared" si="1"/>
        <v>0.19007495130517341</v>
      </c>
      <c r="F59" s="152">
        <f t="shared" si="1"/>
        <v>0.5227061160892269</v>
      </c>
      <c r="G59" s="152">
        <f t="shared" si="1"/>
        <v>0.61774359174181359</v>
      </c>
      <c r="H59" s="152">
        <f t="shared" ref="H59" si="8">+H13/$L59*100000</f>
        <v>0.61774359174181359</v>
      </c>
      <c r="K59" s="151"/>
      <c r="L59" s="151">
        <v>2104433</v>
      </c>
      <c r="M59" s="151"/>
      <c r="N59" s="151"/>
    </row>
    <row r="60" spans="1:23" ht="15" thickBot="1" x14ac:dyDescent="0.25">
      <c r="A60" s="151"/>
      <c r="B60" s="129" t="s">
        <v>188</v>
      </c>
      <c r="C60" s="152">
        <f t="shared" si="1"/>
        <v>9.9847345889053876E-2</v>
      </c>
      <c r="D60" s="152">
        <f t="shared" si="1"/>
        <v>0.24961836472263466</v>
      </c>
      <c r="E60" s="152">
        <f t="shared" si="1"/>
        <v>8.7366427652922143E-2</v>
      </c>
      <c r="F60" s="152">
        <f t="shared" si="1"/>
        <v>0.16225193706971253</v>
      </c>
      <c r="G60" s="152">
        <f t="shared" si="1"/>
        <v>8.7366427652922143E-2</v>
      </c>
      <c r="H60" s="152">
        <f t="shared" ref="H60" si="9">+H14/$L60*100000</f>
        <v>9.9847345889053876E-2</v>
      </c>
      <c r="K60" s="151"/>
      <c r="L60" s="151">
        <v>8012231</v>
      </c>
      <c r="M60" s="151"/>
      <c r="N60" s="151"/>
    </row>
    <row r="61" spans="1:23" ht="15" thickBot="1" x14ac:dyDescent="0.25">
      <c r="A61" s="151"/>
      <c r="B61" s="129" t="s">
        <v>200</v>
      </c>
      <c r="C61" s="152">
        <f t="shared" si="1"/>
        <v>0.15039615286640967</v>
      </c>
      <c r="D61" s="152">
        <f t="shared" si="1"/>
        <v>0.50758701592413258</v>
      </c>
      <c r="E61" s="152">
        <f t="shared" si="1"/>
        <v>0.65798316879054231</v>
      </c>
      <c r="F61" s="152">
        <f t="shared" si="1"/>
        <v>0.75198076433204841</v>
      </c>
      <c r="G61" s="152">
        <f t="shared" si="1"/>
        <v>0.78957980254865079</v>
      </c>
      <c r="H61" s="152">
        <f t="shared" ref="H61" si="10">+H15/$L61*100000</f>
        <v>0.90237691719845803</v>
      </c>
      <c r="K61" s="151"/>
      <c r="L61" s="151">
        <v>5319285</v>
      </c>
      <c r="M61" s="151"/>
      <c r="N61" s="151"/>
    </row>
    <row r="62" spans="1:23" ht="15" thickBot="1" x14ac:dyDescent="0.25">
      <c r="A62" s="151"/>
      <c r="B62" s="129" t="s">
        <v>190</v>
      </c>
      <c r="C62" s="152">
        <f t="shared" si="1"/>
        <v>0.1896307983172163</v>
      </c>
      <c r="D62" s="152">
        <f t="shared" si="1"/>
        <v>0</v>
      </c>
      <c r="E62" s="152">
        <f t="shared" si="1"/>
        <v>0</v>
      </c>
      <c r="F62" s="152">
        <f t="shared" si="1"/>
        <v>0</v>
      </c>
      <c r="G62" s="152">
        <f t="shared" si="1"/>
        <v>0</v>
      </c>
      <c r="H62" s="152">
        <f t="shared" ref="H62" si="11">+H16/$L62*100000</f>
        <v>0.28444619747582445</v>
      </c>
      <c r="K62" s="151"/>
      <c r="L62" s="151">
        <v>1054681</v>
      </c>
      <c r="M62" s="151"/>
      <c r="N62" s="151"/>
    </row>
    <row r="63" spans="1:23" ht="15" thickBot="1" x14ac:dyDescent="0.25">
      <c r="A63" s="151"/>
      <c r="B63" s="129" t="s">
        <v>191</v>
      </c>
      <c r="C63" s="152">
        <f t="shared" si="1"/>
        <v>0.22174317483747147</v>
      </c>
      <c r="D63" s="152">
        <f t="shared" si="1"/>
        <v>0.18478597903122623</v>
      </c>
      <c r="E63" s="152">
        <f t="shared" si="1"/>
        <v>0</v>
      </c>
      <c r="F63" s="152">
        <f t="shared" si="1"/>
        <v>3.6957195806245249E-2</v>
      </c>
      <c r="G63" s="152">
        <f t="shared" si="1"/>
        <v>3.6957195806245249E-2</v>
      </c>
      <c r="H63" s="152">
        <f t="shared" ref="H63" si="12">+H17/$L63*100000</f>
        <v>0.11087158741873573</v>
      </c>
      <c r="K63" s="151"/>
      <c r="L63" s="151">
        <v>2705833</v>
      </c>
      <c r="M63" s="151"/>
      <c r="N63" s="151"/>
    </row>
    <row r="64" spans="1:23" ht="15" thickBot="1" x14ac:dyDescent="0.25">
      <c r="A64" s="151"/>
      <c r="B64" s="129" t="s">
        <v>192</v>
      </c>
      <c r="C64" s="152">
        <f t="shared" si="1"/>
        <v>1.2554806008273616</v>
      </c>
      <c r="D64" s="152">
        <f t="shared" si="1"/>
        <v>0.91307680060171759</v>
      </c>
      <c r="E64" s="152">
        <f t="shared" si="1"/>
        <v>0.8417426755547085</v>
      </c>
      <c r="F64" s="152">
        <f t="shared" si="1"/>
        <v>1.6121512260624076</v>
      </c>
      <c r="G64" s="152">
        <f t="shared" si="1"/>
        <v>1.583617576043604</v>
      </c>
      <c r="H64" s="152">
        <f t="shared" ref="H64" si="13">+H18/$L64*100000</f>
        <v>1.6264180510718096</v>
      </c>
      <c r="K64" s="151"/>
      <c r="L64" s="151">
        <v>7009268</v>
      </c>
      <c r="M64" s="151"/>
      <c r="N64" s="151"/>
    </row>
    <row r="65" spans="1:23" ht="15" thickBot="1" x14ac:dyDescent="0.25">
      <c r="A65" s="151"/>
      <c r="B65" s="129" t="s">
        <v>193</v>
      </c>
      <c r="C65" s="152">
        <f t="shared" si="1"/>
        <v>0.57379954759093443</v>
      </c>
      <c r="D65" s="152">
        <f t="shared" si="1"/>
        <v>0.51004404230305289</v>
      </c>
      <c r="E65" s="152">
        <f t="shared" si="1"/>
        <v>0.76506606345457928</v>
      </c>
      <c r="F65" s="152">
        <f t="shared" si="1"/>
        <v>0.89257707403034248</v>
      </c>
      <c r="G65" s="152">
        <f t="shared" si="1"/>
        <v>0.51004404230305289</v>
      </c>
      <c r="H65" s="152">
        <f t="shared" ref="H65" si="14">+H19/$L65*100000</f>
        <v>0.70131055816669774</v>
      </c>
      <c r="K65" s="151"/>
      <c r="L65" s="151">
        <v>1568492</v>
      </c>
      <c r="M65" s="151"/>
      <c r="N65" s="151"/>
    </row>
    <row r="66" spans="1:23" ht="15" thickBot="1" x14ac:dyDescent="0.25">
      <c r="A66" s="151"/>
      <c r="B66" s="129" t="s">
        <v>194</v>
      </c>
      <c r="C66" s="152">
        <f t="shared" si="1"/>
        <v>0</v>
      </c>
      <c r="D66" s="152">
        <f t="shared" si="1"/>
        <v>0.14742021986251588</v>
      </c>
      <c r="E66" s="152">
        <f t="shared" si="1"/>
        <v>0</v>
      </c>
      <c r="F66" s="152">
        <f t="shared" si="1"/>
        <v>0.29484043972503177</v>
      </c>
      <c r="G66" s="152">
        <f t="shared" si="1"/>
        <v>0</v>
      </c>
      <c r="H66" s="152">
        <f t="shared" ref="H66" si="15">+H20/$L66*100000</f>
        <v>0</v>
      </c>
      <c r="K66" s="151"/>
      <c r="L66" s="151">
        <v>678333</v>
      </c>
      <c r="M66" s="151"/>
      <c r="N66" s="151"/>
    </row>
    <row r="67" spans="1:23" ht="15" thickBot="1" x14ac:dyDescent="0.25">
      <c r="A67" s="151"/>
      <c r="B67" s="129" t="s">
        <v>195</v>
      </c>
      <c r="C67" s="152">
        <f t="shared" si="1"/>
        <v>4.4889670168659468E-2</v>
      </c>
      <c r="D67" s="152">
        <f t="shared" si="1"/>
        <v>4.4889670168659468E-2</v>
      </c>
      <c r="E67" s="152">
        <f t="shared" si="1"/>
        <v>0</v>
      </c>
      <c r="F67" s="152">
        <f t="shared" si="1"/>
        <v>4.4889670168659468E-2</v>
      </c>
      <c r="G67" s="152">
        <f t="shared" si="1"/>
        <v>0.49378637185525415</v>
      </c>
      <c r="H67" s="152">
        <f t="shared" ref="H67" si="16">+H21/$L67*100000</f>
        <v>0</v>
      </c>
      <c r="K67" s="151"/>
      <c r="L67" s="151">
        <v>2227684</v>
      </c>
      <c r="M67" s="151"/>
      <c r="N67" s="151"/>
    </row>
    <row r="68" spans="1:23" ht="15" thickBot="1" x14ac:dyDescent="0.25">
      <c r="A68" s="151"/>
      <c r="B68" s="129" t="s">
        <v>196</v>
      </c>
      <c r="C68" s="152">
        <f t="shared" ref="C68:H69" si="17">+C22/$L68*100000</f>
        <v>0</v>
      </c>
      <c r="D68" s="152">
        <f t="shared" si="17"/>
        <v>0.92540038990203088</v>
      </c>
      <c r="E68" s="152">
        <f t="shared" si="17"/>
        <v>0.61693359326802066</v>
      </c>
      <c r="F68" s="152">
        <f t="shared" si="17"/>
        <v>0.92540038990203088</v>
      </c>
      <c r="G68" s="152">
        <f t="shared" si="17"/>
        <v>0.61693359326802066</v>
      </c>
      <c r="H68" s="152">
        <f t="shared" si="17"/>
        <v>0.92540038990203088</v>
      </c>
      <c r="K68" s="151"/>
      <c r="L68" s="151">
        <v>324184</v>
      </c>
      <c r="M68" s="151"/>
      <c r="N68" s="151"/>
    </row>
    <row r="69" spans="1:23" ht="15" thickBot="1" x14ac:dyDescent="0.25">
      <c r="A69" s="151"/>
      <c r="B69" s="127" t="s">
        <v>197</v>
      </c>
      <c r="C69" s="153">
        <f t="shared" si="17"/>
        <v>0.37022033972035406</v>
      </c>
      <c r="D69" s="153">
        <f t="shared" si="17"/>
        <v>0.53887627225962642</v>
      </c>
      <c r="E69" s="153">
        <f t="shared" si="17"/>
        <v>0.44015084833419876</v>
      </c>
      <c r="F69" s="153">
        <f t="shared" si="17"/>
        <v>0.67462373015708965</v>
      </c>
      <c r="G69" s="153">
        <f t="shared" si="17"/>
        <v>0.68490762848265496</v>
      </c>
      <c r="H69" s="153">
        <f t="shared" si="17"/>
        <v>0.77951949307785662</v>
      </c>
      <c r="K69" s="151"/>
      <c r="L69" s="151">
        <v>48619695</v>
      </c>
      <c r="M69" s="151"/>
      <c r="N69" s="151"/>
    </row>
    <row r="70" spans="1:23" ht="13.5" thickBot="1" x14ac:dyDescent="0.25">
      <c r="A70" s="151"/>
      <c r="B70" s="151"/>
      <c r="C70" s="152"/>
      <c r="D70" s="152"/>
      <c r="E70" s="152"/>
      <c r="F70" s="152"/>
      <c r="G70" s="152"/>
      <c r="H70" s="151"/>
      <c r="I70" s="151"/>
      <c r="J70" s="151"/>
      <c r="K70" s="151"/>
      <c r="L70" s="151"/>
      <c r="M70" s="151"/>
      <c r="N70" s="151"/>
      <c r="O70" s="151"/>
      <c r="P70" s="151"/>
      <c r="Q70" s="151"/>
      <c r="R70" s="151"/>
      <c r="S70" s="151"/>
      <c r="T70" s="151"/>
      <c r="U70" s="151"/>
      <c r="V70" s="151"/>
      <c r="W70" s="151"/>
    </row>
    <row r="71" spans="1:23" ht="13.5" thickBot="1" x14ac:dyDescent="0.25">
      <c r="A71" s="151"/>
      <c r="B71" s="151"/>
      <c r="C71" s="152"/>
      <c r="D71" s="152"/>
      <c r="E71" s="152"/>
      <c r="F71" s="152"/>
      <c r="G71" s="152"/>
      <c r="H71" s="151"/>
      <c r="I71" s="151"/>
      <c r="J71" s="151"/>
      <c r="K71" s="151"/>
      <c r="L71" s="151"/>
      <c r="M71" s="151"/>
      <c r="N71" s="151"/>
      <c r="O71" s="151"/>
      <c r="P71" s="151"/>
      <c r="Q71" s="151"/>
      <c r="R71" s="151"/>
      <c r="S71" s="151"/>
      <c r="T71" s="151"/>
      <c r="U71" s="151"/>
      <c r="V71" s="151"/>
      <c r="W71" s="151"/>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15BEDC-0C02-4D4C-8135-EDFC6E09D6AE}">
  <sheetPr>
    <pageSetUpPr fitToPage="1"/>
  </sheetPr>
  <dimension ref="A1:W73"/>
  <sheetViews>
    <sheetView topLeftCell="A2" zoomScaleNormal="100" workbookViewId="0">
      <selection activeCell="A2" sqref="A2"/>
    </sheetView>
  </sheetViews>
  <sheetFormatPr baseColWidth="10" defaultColWidth="11.42578125" defaultRowHeight="12.75" x14ac:dyDescent="0.2"/>
  <cols>
    <col min="1" max="1" width="8.7109375" style="125" customWidth="1"/>
    <col min="2" max="2" width="33.85546875" style="125" customWidth="1"/>
    <col min="3" max="10" width="12.28515625" style="125" customWidth="1"/>
    <col min="11" max="11" width="12" style="125" customWidth="1"/>
    <col min="12" max="12" width="12.28515625" style="125" hidden="1" customWidth="1"/>
    <col min="13" max="14" width="12.28515625" style="125" customWidth="1"/>
    <col min="15" max="15" width="14.85546875" style="125" customWidth="1"/>
    <col min="16" max="16" width="15.5703125" style="125" customWidth="1"/>
    <col min="17" max="17" width="16.42578125" style="125" customWidth="1"/>
    <col min="18" max="18" width="17.140625" style="125" customWidth="1"/>
    <col min="19" max="19" width="13.28515625" style="125" customWidth="1"/>
    <col min="20" max="20" width="13.5703125" style="125" customWidth="1"/>
    <col min="21" max="21" width="12.7109375" style="125" customWidth="1"/>
    <col min="22" max="99" width="12.28515625" style="125" customWidth="1"/>
    <col min="100" max="16384" width="11.42578125" style="125"/>
  </cols>
  <sheetData>
    <row r="1" spans="2:8" ht="15" x14ac:dyDescent="0.2">
      <c r="C1" s="142"/>
      <c r="D1" s="142"/>
    </row>
    <row r="2" spans="2:8" ht="40.5" customHeight="1" x14ac:dyDescent="0.2">
      <c r="B2" s="143"/>
      <c r="C2" s="159"/>
      <c r="D2" s="142"/>
    </row>
    <row r="3" spans="2:8" s="139" customFormat="1" ht="28.5" customHeight="1" x14ac:dyDescent="0.2">
      <c r="B3" s="141"/>
      <c r="C3" s="158"/>
    </row>
    <row r="5" spans="2:8" ht="39" customHeight="1" x14ac:dyDescent="0.2">
      <c r="C5" s="136" t="s">
        <v>103</v>
      </c>
      <c r="D5" s="136" t="s">
        <v>104</v>
      </c>
      <c r="E5" s="136" t="s">
        <v>105</v>
      </c>
      <c r="F5" s="137" t="s">
        <v>106</v>
      </c>
      <c r="G5" s="136" t="s">
        <v>107</v>
      </c>
      <c r="H5" s="136" t="s">
        <v>316</v>
      </c>
    </row>
    <row r="6" spans="2:8" ht="17.100000000000001" customHeight="1" thickBot="1" x14ac:dyDescent="0.25">
      <c r="B6" s="129" t="s">
        <v>180</v>
      </c>
      <c r="C6" s="134">
        <v>92</v>
      </c>
      <c r="D6" s="134">
        <v>156</v>
      </c>
      <c r="E6" s="134">
        <v>108</v>
      </c>
      <c r="F6" s="134">
        <v>170</v>
      </c>
      <c r="G6" s="134">
        <v>156</v>
      </c>
      <c r="H6" s="134">
        <v>171</v>
      </c>
    </row>
    <row r="7" spans="2:8" ht="17.100000000000001" customHeight="1" thickBot="1" x14ac:dyDescent="0.25">
      <c r="B7" s="129" t="s">
        <v>181</v>
      </c>
      <c r="C7" s="134">
        <v>10</v>
      </c>
      <c r="D7" s="134">
        <v>11</v>
      </c>
      <c r="E7" s="134">
        <v>2</v>
      </c>
      <c r="F7" s="134">
        <v>4</v>
      </c>
      <c r="G7" s="150">
        <v>10</v>
      </c>
      <c r="H7" s="150">
        <v>12</v>
      </c>
    </row>
    <row r="8" spans="2:8" ht="17.100000000000001" customHeight="1" thickBot="1" x14ac:dyDescent="0.25">
      <c r="B8" s="129" t="s">
        <v>182</v>
      </c>
      <c r="C8" s="134">
        <v>11</v>
      </c>
      <c r="D8" s="134">
        <v>24</v>
      </c>
      <c r="E8" s="134">
        <v>11</v>
      </c>
      <c r="F8" s="134">
        <v>16</v>
      </c>
      <c r="G8" s="134">
        <v>21</v>
      </c>
      <c r="H8" s="134">
        <v>13</v>
      </c>
    </row>
    <row r="9" spans="2:8" ht="17.100000000000001" customHeight="1" thickBot="1" x14ac:dyDescent="0.25">
      <c r="B9" s="129" t="s">
        <v>183</v>
      </c>
      <c r="C9" s="134">
        <v>1</v>
      </c>
      <c r="D9" s="134">
        <v>1</v>
      </c>
      <c r="E9" s="134">
        <v>4</v>
      </c>
      <c r="F9" s="134">
        <v>4</v>
      </c>
      <c r="G9" s="134">
        <v>2</v>
      </c>
      <c r="H9" s="134">
        <v>3</v>
      </c>
    </row>
    <row r="10" spans="2:8" ht="17.100000000000001" customHeight="1" thickBot="1" x14ac:dyDescent="0.25">
      <c r="B10" s="129" t="s">
        <v>184</v>
      </c>
      <c r="C10" s="134">
        <v>15</v>
      </c>
      <c r="D10" s="134">
        <v>27</v>
      </c>
      <c r="E10" s="134">
        <v>24</v>
      </c>
      <c r="F10" s="134">
        <v>39</v>
      </c>
      <c r="G10" s="134">
        <v>30</v>
      </c>
      <c r="H10" s="134">
        <v>35</v>
      </c>
    </row>
    <row r="11" spans="2:8" ht="17.100000000000001" customHeight="1" thickBot="1" x14ac:dyDescent="0.25">
      <c r="B11" s="129" t="s">
        <v>185</v>
      </c>
      <c r="C11" s="134">
        <v>9</v>
      </c>
      <c r="D11" s="134">
        <v>7</v>
      </c>
      <c r="E11" s="134">
        <v>3</v>
      </c>
      <c r="F11" s="134">
        <v>9</v>
      </c>
      <c r="G11" s="134">
        <v>12</v>
      </c>
      <c r="H11" s="134">
        <v>3</v>
      </c>
    </row>
    <row r="12" spans="2:8" ht="17.100000000000001" customHeight="1" thickBot="1" x14ac:dyDescent="0.25">
      <c r="B12" s="129" t="s">
        <v>186</v>
      </c>
      <c r="C12" s="134">
        <v>30</v>
      </c>
      <c r="D12" s="134">
        <v>27</v>
      </c>
      <c r="E12" s="134">
        <v>22</v>
      </c>
      <c r="F12" s="134">
        <v>33</v>
      </c>
      <c r="G12" s="134">
        <v>34</v>
      </c>
      <c r="H12" s="134">
        <v>35</v>
      </c>
    </row>
    <row r="13" spans="2:8" ht="17.100000000000001" customHeight="1" thickBot="1" x14ac:dyDescent="0.25">
      <c r="B13" s="129" t="s">
        <v>187</v>
      </c>
      <c r="C13" s="134">
        <v>21</v>
      </c>
      <c r="D13" s="134">
        <v>20</v>
      </c>
      <c r="E13" s="134">
        <v>19</v>
      </c>
      <c r="F13" s="134">
        <v>22</v>
      </c>
      <c r="G13" s="134">
        <v>23</v>
      </c>
      <c r="H13" s="134">
        <v>25</v>
      </c>
    </row>
    <row r="14" spans="2:8" ht="17.100000000000001" customHeight="1" thickBot="1" x14ac:dyDescent="0.25">
      <c r="B14" s="129" t="s">
        <v>188</v>
      </c>
      <c r="C14" s="134">
        <v>58</v>
      </c>
      <c r="D14" s="134">
        <v>74</v>
      </c>
      <c r="E14" s="134">
        <v>40</v>
      </c>
      <c r="F14" s="134">
        <v>64</v>
      </c>
      <c r="G14" s="134">
        <v>54</v>
      </c>
      <c r="H14" s="134">
        <v>46</v>
      </c>
    </row>
    <row r="15" spans="2:8" ht="17.100000000000001" customHeight="1" thickBot="1" x14ac:dyDescent="0.25">
      <c r="B15" s="129" t="s">
        <v>189</v>
      </c>
      <c r="C15" s="134">
        <v>58</v>
      </c>
      <c r="D15" s="134">
        <v>123</v>
      </c>
      <c r="E15" s="134">
        <v>159</v>
      </c>
      <c r="F15" s="134">
        <v>147</v>
      </c>
      <c r="G15" s="134">
        <v>142</v>
      </c>
      <c r="H15" s="134">
        <v>156</v>
      </c>
    </row>
    <row r="16" spans="2:8" ht="17.100000000000001" customHeight="1" thickBot="1" x14ac:dyDescent="0.25">
      <c r="B16" s="129" t="s">
        <v>190</v>
      </c>
      <c r="C16" s="134">
        <v>10</v>
      </c>
      <c r="D16" s="134">
        <v>13</v>
      </c>
      <c r="E16" s="134">
        <v>8</v>
      </c>
      <c r="F16" s="134">
        <v>3</v>
      </c>
      <c r="G16" s="134">
        <v>9</v>
      </c>
      <c r="H16" s="134">
        <v>11</v>
      </c>
    </row>
    <row r="17" spans="2:10" ht="17.100000000000001" customHeight="1" thickBot="1" x14ac:dyDescent="0.25">
      <c r="B17" s="129" t="s">
        <v>191</v>
      </c>
      <c r="C17" s="134">
        <v>15</v>
      </c>
      <c r="D17" s="134">
        <v>12</v>
      </c>
      <c r="E17" s="134">
        <v>7</v>
      </c>
      <c r="F17" s="134">
        <v>6</v>
      </c>
      <c r="G17" s="134">
        <v>8</v>
      </c>
      <c r="H17" s="134">
        <v>10</v>
      </c>
    </row>
    <row r="18" spans="2:10" ht="17.100000000000001" customHeight="1" thickBot="1" x14ac:dyDescent="0.25">
      <c r="B18" s="129" t="s">
        <v>192</v>
      </c>
      <c r="C18" s="134">
        <v>283</v>
      </c>
      <c r="D18" s="134">
        <v>293</v>
      </c>
      <c r="E18" s="134">
        <v>262</v>
      </c>
      <c r="F18" s="134">
        <v>439</v>
      </c>
      <c r="G18" s="134">
        <v>320</v>
      </c>
      <c r="H18" s="134">
        <v>273</v>
      </c>
    </row>
    <row r="19" spans="2:10" ht="17.100000000000001" customHeight="1" thickBot="1" x14ac:dyDescent="0.25">
      <c r="B19" s="129" t="s">
        <v>193</v>
      </c>
      <c r="C19" s="134">
        <v>28</v>
      </c>
      <c r="D19" s="134">
        <v>22</v>
      </c>
      <c r="E19" s="134">
        <v>29</v>
      </c>
      <c r="F19" s="134">
        <v>46</v>
      </c>
      <c r="G19" s="134">
        <v>35</v>
      </c>
      <c r="H19" s="134">
        <v>41</v>
      </c>
    </row>
    <row r="20" spans="2:10" ht="17.100000000000001" customHeight="1" thickBot="1" x14ac:dyDescent="0.25">
      <c r="B20" s="129" t="s">
        <v>194</v>
      </c>
      <c r="C20" s="134">
        <v>2</v>
      </c>
      <c r="D20" s="134">
        <v>1</v>
      </c>
      <c r="E20" s="134">
        <v>1</v>
      </c>
      <c r="F20" s="134">
        <v>2</v>
      </c>
      <c r="G20" s="134">
        <v>1</v>
      </c>
      <c r="H20" s="134">
        <v>1</v>
      </c>
    </row>
    <row r="21" spans="2:10" ht="17.100000000000001" customHeight="1" thickBot="1" x14ac:dyDescent="0.25">
      <c r="B21" s="129" t="s">
        <v>195</v>
      </c>
      <c r="C21" s="134">
        <v>24</v>
      </c>
      <c r="D21" s="134">
        <v>17</v>
      </c>
      <c r="E21" s="134">
        <v>15</v>
      </c>
      <c r="F21" s="134">
        <v>28</v>
      </c>
      <c r="G21" s="134">
        <v>39</v>
      </c>
      <c r="H21" s="134">
        <v>28</v>
      </c>
    </row>
    <row r="22" spans="2:10" ht="17.100000000000001" customHeight="1" thickBot="1" x14ac:dyDescent="0.25">
      <c r="B22" s="129" t="s">
        <v>196</v>
      </c>
      <c r="C22" s="134">
        <v>1</v>
      </c>
      <c r="D22" s="134">
        <v>10</v>
      </c>
      <c r="E22" s="134">
        <v>4</v>
      </c>
      <c r="F22" s="134">
        <v>7</v>
      </c>
      <c r="G22" s="134">
        <v>4</v>
      </c>
      <c r="H22" s="134">
        <v>8</v>
      </c>
    </row>
    <row r="23" spans="2:10" ht="17.100000000000001" customHeight="1" thickBot="1" x14ac:dyDescent="0.25">
      <c r="B23" s="127" t="s">
        <v>197</v>
      </c>
      <c r="C23" s="133">
        <v>668</v>
      </c>
      <c r="D23" s="133">
        <v>838</v>
      </c>
      <c r="E23" s="133">
        <v>718</v>
      </c>
      <c r="F23" s="133">
        <v>1039</v>
      </c>
      <c r="G23" s="133">
        <v>900</v>
      </c>
      <c r="H23" s="133">
        <v>871</v>
      </c>
    </row>
    <row r="24" spans="2:10" ht="34.5" customHeight="1" x14ac:dyDescent="0.2">
      <c r="C24" s="132"/>
      <c r="G24" s="162"/>
      <c r="J24" s="161"/>
    </row>
    <row r="25" spans="2:10" ht="36.75" customHeight="1" x14ac:dyDescent="0.2">
      <c r="B25" s="131"/>
      <c r="C25" s="131"/>
      <c r="D25" s="131"/>
      <c r="E25" s="131"/>
    </row>
    <row r="27" spans="2:10" ht="39" customHeight="1" x14ac:dyDescent="0.2">
      <c r="C27" s="130" t="s">
        <v>204</v>
      </c>
      <c r="D27" s="130" t="s">
        <v>318</v>
      </c>
    </row>
    <row r="28" spans="2:10" ht="17.100000000000001" customHeight="1" thickBot="1" x14ac:dyDescent="0.25">
      <c r="B28" s="129" t="s">
        <v>180</v>
      </c>
      <c r="C28" s="128">
        <f t="shared" ref="C28:D45" si="0">+IF(C6&gt;0,(G6-C6)/C6,"-")</f>
        <v>0.69565217391304346</v>
      </c>
      <c r="D28" s="128">
        <f t="shared" si="0"/>
        <v>9.6153846153846159E-2</v>
      </c>
      <c r="E28" s="160"/>
    </row>
    <row r="29" spans="2:10" ht="17.100000000000001" customHeight="1" thickBot="1" x14ac:dyDescent="0.25">
      <c r="B29" s="129" t="s">
        <v>181</v>
      </c>
      <c r="C29" s="128">
        <f t="shared" si="0"/>
        <v>0</v>
      </c>
      <c r="D29" s="128">
        <f t="shared" si="0"/>
        <v>9.0909090909090912E-2</v>
      </c>
      <c r="E29" s="160"/>
    </row>
    <row r="30" spans="2:10" ht="17.100000000000001" customHeight="1" thickBot="1" x14ac:dyDescent="0.25">
      <c r="B30" s="129" t="s">
        <v>182</v>
      </c>
      <c r="C30" s="128">
        <f t="shared" si="0"/>
        <v>0.90909090909090906</v>
      </c>
      <c r="D30" s="128">
        <f t="shared" si="0"/>
        <v>-0.45833333333333331</v>
      </c>
      <c r="E30" s="160"/>
    </row>
    <row r="31" spans="2:10" ht="17.100000000000001" customHeight="1" thickBot="1" x14ac:dyDescent="0.25">
      <c r="B31" s="129" t="s">
        <v>183</v>
      </c>
      <c r="C31" s="128">
        <f t="shared" si="0"/>
        <v>1</v>
      </c>
      <c r="D31" s="128">
        <f t="shared" si="0"/>
        <v>2</v>
      </c>
      <c r="E31" s="160"/>
    </row>
    <row r="32" spans="2:10" ht="17.100000000000001" customHeight="1" thickBot="1" x14ac:dyDescent="0.25">
      <c r="B32" s="129" t="s">
        <v>184</v>
      </c>
      <c r="C32" s="128">
        <f t="shared" si="0"/>
        <v>1</v>
      </c>
      <c r="D32" s="128">
        <f t="shared" si="0"/>
        <v>0.29629629629629628</v>
      </c>
      <c r="E32" s="160"/>
    </row>
    <row r="33" spans="1:23" ht="17.100000000000001" customHeight="1" thickBot="1" x14ac:dyDescent="0.25">
      <c r="B33" s="129" t="s">
        <v>185</v>
      </c>
      <c r="C33" s="128">
        <f t="shared" si="0"/>
        <v>0.33333333333333331</v>
      </c>
      <c r="D33" s="128">
        <f t="shared" si="0"/>
        <v>-0.5714285714285714</v>
      </c>
      <c r="E33" s="160"/>
    </row>
    <row r="34" spans="1:23" ht="17.100000000000001" customHeight="1" thickBot="1" x14ac:dyDescent="0.25">
      <c r="B34" s="129" t="s">
        <v>186</v>
      </c>
      <c r="C34" s="128">
        <f t="shared" si="0"/>
        <v>0.13333333333333333</v>
      </c>
      <c r="D34" s="128">
        <f t="shared" si="0"/>
        <v>0.29629629629629628</v>
      </c>
      <c r="E34" s="160"/>
    </row>
    <row r="35" spans="1:23" ht="17.100000000000001" customHeight="1" thickBot="1" x14ac:dyDescent="0.25">
      <c r="B35" s="129" t="s">
        <v>187</v>
      </c>
      <c r="C35" s="128">
        <f t="shared" si="0"/>
        <v>9.5238095238095233E-2</v>
      </c>
      <c r="D35" s="128">
        <f t="shared" si="0"/>
        <v>0.25</v>
      </c>
      <c r="E35" s="160"/>
    </row>
    <row r="36" spans="1:23" ht="17.100000000000001" customHeight="1" thickBot="1" x14ac:dyDescent="0.25">
      <c r="B36" s="129" t="s">
        <v>188</v>
      </c>
      <c r="C36" s="128">
        <f t="shared" si="0"/>
        <v>-6.8965517241379309E-2</v>
      </c>
      <c r="D36" s="128">
        <f t="shared" si="0"/>
        <v>-0.3783783783783784</v>
      </c>
      <c r="E36" s="160"/>
    </row>
    <row r="37" spans="1:23" ht="17.100000000000001" customHeight="1" thickBot="1" x14ac:dyDescent="0.25">
      <c r="B37" s="129" t="s">
        <v>189</v>
      </c>
      <c r="C37" s="128">
        <f t="shared" si="0"/>
        <v>1.4482758620689655</v>
      </c>
      <c r="D37" s="128">
        <f t="shared" si="0"/>
        <v>0.26829268292682928</v>
      </c>
      <c r="E37" s="160"/>
    </row>
    <row r="38" spans="1:23" ht="17.100000000000001" customHeight="1" thickBot="1" x14ac:dyDescent="0.25">
      <c r="B38" s="129" t="s">
        <v>190</v>
      </c>
      <c r="C38" s="128">
        <f t="shared" si="0"/>
        <v>-0.1</v>
      </c>
      <c r="D38" s="128">
        <f t="shared" si="0"/>
        <v>-0.15384615384615385</v>
      </c>
      <c r="E38" s="160"/>
    </row>
    <row r="39" spans="1:23" ht="17.100000000000001" customHeight="1" thickBot="1" x14ac:dyDescent="0.25">
      <c r="B39" s="129" t="s">
        <v>191</v>
      </c>
      <c r="C39" s="128">
        <f t="shared" si="0"/>
        <v>-0.46666666666666667</v>
      </c>
      <c r="D39" s="128">
        <f t="shared" si="0"/>
        <v>-0.16666666666666666</v>
      </c>
      <c r="E39" s="160"/>
    </row>
    <row r="40" spans="1:23" ht="17.100000000000001" customHeight="1" thickBot="1" x14ac:dyDescent="0.25">
      <c r="B40" s="129" t="s">
        <v>192</v>
      </c>
      <c r="C40" s="128">
        <f t="shared" si="0"/>
        <v>0.13074204946996468</v>
      </c>
      <c r="D40" s="128">
        <f t="shared" si="0"/>
        <v>-6.8259385665529013E-2</v>
      </c>
      <c r="E40" s="160"/>
    </row>
    <row r="41" spans="1:23" ht="17.100000000000001" customHeight="1" thickBot="1" x14ac:dyDescent="0.25">
      <c r="B41" s="129" t="s">
        <v>193</v>
      </c>
      <c r="C41" s="128">
        <f t="shared" si="0"/>
        <v>0.25</v>
      </c>
      <c r="D41" s="128">
        <f t="shared" si="0"/>
        <v>0.86363636363636365</v>
      </c>
      <c r="E41" s="160"/>
    </row>
    <row r="42" spans="1:23" ht="17.100000000000001" customHeight="1" thickBot="1" x14ac:dyDescent="0.25">
      <c r="B42" s="129" t="s">
        <v>194</v>
      </c>
      <c r="C42" s="128">
        <f t="shared" si="0"/>
        <v>-0.5</v>
      </c>
      <c r="D42" s="128">
        <f t="shared" si="0"/>
        <v>0</v>
      </c>
      <c r="E42" s="160"/>
    </row>
    <row r="43" spans="1:23" ht="17.100000000000001" customHeight="1" thickBot="1" x14ac:dyDescent="0.25">
      <c r="B43" s="129" t="s">
        <v>195</v>
      </c>
      <c r="C43" s="128">
        <f t="shared" si="0"/>
        <v>0.625</v>
      </c>
      <c r="D43" s="128">
        <f t="shared" si="0"/>
        <v>0.6470588235294118</v>
      </c>
      <c r="E43" s="160"/>
    </row>
    <row r="44" spans="1:23" ht="17.100000000000001" customHeight="1" thickBot="1" x14ac:dyDescent="0.25">
      <c r="B44" s="129" t="s">
        <v>196</v>
      </c>
      <c r="C44" s="128">
        <f t="shared" si="0"/>
        <v>3</v>
      </c>
      <c r="D44" s="128">
        <f t="shared" si="0"/>
        <v>-0.2</v>
      </c>
      <c r="E44" s="160"/>
    </row>
    <row r="45" spans="1:23" ht="17.100000000000001" customHeight="1" thickBot="1" x14ac:dyDescent="0.25">
      <c r="B45" s="127" t="s">
        <v>197</v>
      </c>
      <c r="C45" s="126">
        <f t="shared" si="0"/>
        <v>0.3473053892215569</v>
      </c>
      <c r="D45" s="126">
        <f t="shared" si="0"/>
        <v>3.9379474940334128E-2</v>
      </c>
      <c r="E45" s="160"/>
    </row>
    <row r="48" spans="1:23" x14ac:dyDescent="0.2">
      <c r="A48" s="151"/>
      <c r="B48" s="151"/>
      <c r="C48" s="151"/>
      <c r="D48" s="151"/>
      <c r="E48" s="151"/>
      <c r="F48" s="151"/>
      <c r="G48" s="151"/>
      <c r="H48" s="151"/>
      <c r="I48" s="151"/>
      <c r="J48" s="151"/>
      <c r="K48" s="151"/>
      <c r="L48" s="151"/>
      <c r="M48" s="151"/>
      <c r="N48" s="151"/>
      <c r="O48" s="151"/>
      <c r="P48" s="151"/>
      <c r="Q48" s="151"/>
      <c r="R48" s="151"/>
      <c r="S48" s="151"/>
      <c r="T48" s="151"/>
      <c r="U48" s="151"/>
      <c r="V48" s="151"/>
      <c r="W48" s="151"/>
    </row>
    <row r="49" spans="1:23" x14ac:dyDescent="0.2">
      <c r="A49" s="151"/>
      <c r="B49" s="151"/>
      <c r="C49" s="151"/>
      <c r="D49" s="151"/>
      <c r="E49" s="151"/>
      <c r="F49" s="151"/>
      <c r="G49" s="151"/>
      <c r="H49" s="151"/>
      <c r="I49" s="151"/>
      <c r="J49" s="151"/>
      <c r="K49" s="151"/>
      <c r="L49" s="151"/>
      <c r="M49" s="151"/>
      <c r="N49" s="151"/>
      <c r="O49" s="151"/>
      <c r="P49" s="151"/>
      <c r="Q49" s="151"/>
      <c r="R49" s="151"/>
      <c r="S49" s="151"/>
      <c r="T49" s="151"/>
      <c r="U49" s="151"/>
      <c r="V49" s="151"/>
      <c r="W49" s="151"/>
    </row>
    <row r="50" spans="1:23" x14ac:dyDescent="0.2">
      <c r="A50" s="151"/>
      <c r="B50" s="151"/>
      <c r="C50" s="151"/>
      <c r="D50" s="151"/>
      <c r="E50" s="151"/>
      <c r="F50" s="151"/>
      <c r="G50" s="151"/>
      <c r="H50" s="151"/>
      <c r="I50" s="151"/>
      <c r="J50" s="151"/>
      <c r="K50" s="151"/>
      <c r="L50" s="151"/>
      <c r="M50" s="151"/>
      <c r="N50" s="151"/>
      <c r="O50" s="151"/>
      <c r="P50" s="151"/>
      <c r="Q50" s="151"/>
      <c r="R50" s="151"/>
      <c r="S50" s="151"/>
      <c r="T50" s="151"/>
      <c r="U50" s="151"/>
      <c r="V50" s="151"/>
      <c r="W50" s="151"/>
    </row>
    <row r="51" spans="1:23" ht="39" customHeight="1" x14ac:dyDescent="0.2">
      <c r="A51" s="151"/>
      <c r="B51" s="151"/>
      <c r="C51" s="136" t="s">
        <v>103</v>
      </c>
      <c r="D51" s="136" t="s">
        <v>104</v>
      </c>
      <c r="E51" s="136" t="s">
        <v>105</v>
      </c>
      <c r="F51" s="137" t="s">
        <v>106</v>
      </c>
      <c r="G51" s="136" t="s">
        <v>107</v>
      </c>
      <c r="H51" s="136" t="s">
        <v>316</v>
      </c>
      <c r="I51" s="156"/>
      <c r="J51" s="151"/>
      <c r="K51" s="151"/>
      <c r="L51" s="156">
        <v>45292</v>
      </c>
      <c r="M51" s="151"/>
      <c r="N51" s="155"/>
    </row>
    <row r="52" spans="1:23" ht="15" thickBot="1" x14ac:dyDescent="0.25">
      <c r="A52" s="151"/>
      <c r="B52" s="129" t="s">
        <v>180</v>
      </c>
      <c r="C52" s="152">
        <f t="shared" ref="C52:H61" si="1">+C6/$L52*100000</f>
        <v>1.0453326691683447</v>
      </c>
      <c r="D52" s="152">
        <f t="shared" si="1"/>
        <v>1.7725206129376281</v>
      </c>
      <c r="E52" s="152">
        <f t="shared" si="1"/>
        <v>1.2271296551106656</v>
      </c>
      <c r="F52" s="152">
        <f t="shared" si="1"/>
        <v>1.9315929756371588</v>
      </c>
      <c r="G52" s="152">
        <f t="shared" si="1"/>
        <v>1.7725206129376281</v>
      </c>
      <c r="H52" s="152">
        <f t="shared" si="1"/>
        <v>1.9429552872585536</v>
      </c>
      <c r="I52" s="151"/>
      <c r="J52" s="151"/>
      <c r="K52" s="151"/>
      <c r="L52" s="151">
        <v>8801026</v>
      </c>
      <c r="M52" s="151"/>
      <c r="N52" s="151"/>
    </row>
    <row r="53" spans="1:23" ht="15" thickBot="1" x14ac:dyDescent="0.25">
      <c r="A53" s="151"/>
      <c r="B53" s="129" t="s">
        <v>181</v>
      </c>
      <c r="C53" s="152">
        <f t="shared" si="1"/>
        <v>0.73986879166848551</v>
      </c>
      <c r="D53" s="152">
        <f t="shared" si="1"/>
        <v>0.81385567083533406</v>
      </c>
      <c r="E53" s="152">
        <f t="shared" si="1"/>
        <v>0.14797375833369708</v>
      </c>
      <c r="F53" s="152">
        <f t="shared" si="1"/>
        <v>0.29594751666739416</v>
      </c>
      <c r="G53" s="152">
        <f t="shared" si="1"/>
        <v>0.73986879166848551</v>
      </c>
      <c r="H53" s="152">
        <f t="shared" ref="H53" si="2">+H7/$L53*100000</f>
        <v>0.8878425500021826</v>
      </c>
      <c r="I53" s="151"/>
      <c r="J53" s="151"/>
      <c r="K53" s="151"/>
      <c r="L53" s="151">
        <v>1351591</v>
      </c>
      <c r="M53" s="151"/>
      <c r="N53" s="151"/>
    </row>
    <row r="54" spans="1:23" ht="15" thickBot="1" x14ac:dyDescent="0.25">
      <c r="A54" s="151"/>
      <c r="B54" s="129" t="s">
        <v>182</v>
      </c>
      <c r="C54" s="152">
        <f t="shared" si="1"/>
        <v>1.0895414912257242</v>
      </c>
      <c r="D54" s="152">
        <f t="shared" si="1"/>
        <v>2.3771814354015799</v>
      </c>
      <c r="E54" s="152">
        <f t="shared" si="1"/>
        <v>1.0895414912257242</v>
      </c>
      <c r="F54" s="152">
        <f t="shared" si="1"/>
        <v>1.5847876236010534</v>
      </c>
      <c r="G54" s="152">
        <f t="shared" si="1"/>
        <v>2.0800337559763826</v>
      </c>
      <c r="H54" s="152">
        <f t="shared" ref="H54" si="3">+H8/$L54*100000</f>
        <v>1.2876399441758559</v>
      </c>
      <c r="I54" s="151"/>
      <c r="J54" s="151"/>
      <c r="K54" s="151"/>
      <c r="L54" s="151">
        <v>1009599</v>
      </c>
      <c r="M54" s="151"/>
      <c r="N54" s="151"/>
    </row>
    <row r="55" spans="1:23" ht="15" thickBot="1" x14ac:dyDescent="0.25">
      <c r="A55" s="151"/>
      <c r="B55" s="129" t="s">
        <v>183</v>
      </c>
      <c r="C55" s="152">
        <f t="shared" si="1"/>
        <v>8.1184119087360604E-2</v>
      </c>
      <c r="D55" s="152">
        <f t="shared" si="1"/>
        <v>8.1184119087360604E-2</v>
      </c>
      <c r="E55" s="152">
        <f t="shared" si="1"/>
        <v>0.32473647634944242</v>
      </c>
      <c r="F55" s="152">
        <f t="shared" si="1"/>
        <v>0.32473647634944242</v>
      </c>
      <c r="G55" s="152">
        <f t="shared" si="1"/>
        <v>0.16236823817472121</v>
      </c>
      <c r="H55" s="152">
        <f t="shared" ref="H55" si="4">+H9/$L55*100000</f>
        <v>0.24355235726208183</v>
      </c>
      <c r="I55" s="151"/>
      <c r="J55" s="151"/>
      <c r="K55" s="151"/>
      <c r="L55" s="151">
        <v>1231768</v>
      </c>
      <c r="M55" s="151"/>
      <c r="N55" s="151"/>
    </row>
    <row r="56" spans="1:23" ht="15" thickBot="1" x14ac:dyDescent="0.25">
      <c r="A56" s="151"/>
      <c r="B56" s="129" t="s">
        <v>184</v>
      </c>
      <c r="C56" s="152">
        <f t="shared" si="1"/>
        <v>0.67001555329437712</v>
      </c>
      <c r="D56" s="152">
        <f t="shared" si="1"/>
        <v>1.2060279959298787</v>
      </c>
      <c r="E56" s="152">
        <f t="shared" si="1"/>
        <v>1.0720248852710035</v>
      </c>
      <c r="F56" s="152">
        <f t="shared" si="1"/>
        <v>1.7420404385653807</v>
      </c>
      <c r="G56" s="152">
        <f t="shared" si="1"/>
        <v>1.3400311065887542</v>
      </c>
      <c r="H56" s="152">
        <f t="shared" ref="H56" si="5">+H10/$L56*100000</f>
        <v>1.5633696243535464</v>
      </c>
      <c r="I56" s="151"/>
      <c r="J56" s="151"/>
      <c r="K56" s="151"/>
      <c r="L56" s="151">
        <v>2238754</v>
      </c>
      <c r="M56" s="151"/>
      <c r="N56" s="151"/>
    </row>
    <row r="57" spans="1:23" ht="15" thickBot="1" x14ac:dyDescent="0.25">
      <c r="A57" s="151"/>
      <c r="B57" s="129" t="s">
        <v>185</v>
      </c>
      <c r="C57" s="152">
        <f t="shared" si="1"/>
        <v>1.5232266679755133</v>
      </c>
      <c r="D57" s="152">
        <f t="shared" si="1"/>
        <v>1.1847318528698436</v>
      </c>
      <c r="E57" s="152">
        <f t="shared" si="1"/>
        <v>0.50774222265850444</v>
      </c>
      <c r="F57" s="152">
        <f t="shared" si="1"/>
        <v>1.5232266679755133</v>
      </c>
      <c r="G57" s="152">
        <f t="shared" si="1"/>
        <v>2.0309688906340178</v>
      </c>
      <c r="H57" s="152">
        <f t="shared" ref="H57" si="6">+H11/$L57*100000</f>
        <v>0.50774222265850444</v>
      </c>
      <c r="I57" s="151"/>
      <c r="J57" s="151"/>
      <c r="K57" s="151"/>
      <c r="L57" s="151">
        <v>590851</v>
      </c>
      <c r="M57" s="151"/>
      <c r="N57" s="151"/>
    </row>
    <row r="58" spans="1:23" ht="15" thickBot="1" x14ac:dyDescent="0.25">
      <c r="A58" s="151"/>
      <c r="B58" s="129" t="s">
        <v>199</v>
      </c>
      <c r="C58" s="152">
        <f t="shared" si="1"/>
        <v>1.2543473588880125</v>
      </c>
      <c r="D58" s="152">
        <f t="shared" si="1"/>
        <v>1.1289126229992115</v>
      </c>
      <c r="E58" s="152">
        <f t="shared" si="1"/>
        <v>0.91985472985120931</v>
      </c>
      <c r="F58" s="152">
        <f t="shared" si="1"/>
        <v>1.379782094776814</v>
      </c>
      <c r="G58" s="152">
        <f t="shared" si="1"/>
        <v>1.4215936734064143</v>
      </c>
      <c r="H58" s="152">
        <f t="shared" ref="H58" si="7">+H12/$L58*100000</f>
        <v>1.4634052520360148</v>
      </c>
      <c r="I58" s="151"/>
      <c r="J58" s="151"/>
      <c r="K58" s="151"/>
      <c r="L58" s="151">
        <v>2391682</v>
      </c>
      <c r="M58" s="151"/>
      <c r="N58" s="151"/>
    </row>
    <row r="59" spans="1:23" ht="15" thickBot="1" x14ac:dyDescent="0.25">
      <c r="A59" s="151"/>
      <c r="B59" s="129" t="s">
        <v>187</v>
      </c>
      <c r="C59" s="152">
        <f t="shared" si="1"/>
        <v>0.99789349435216046</v>
      </c>
      <c r="D59" s="152">
        <f t="shared" si="1"/>
        <v>0.95037475652586711</v>
      </c>
      <c r="E59" s="152">
        <f t="shared" si="1"/>
        <v>0.90285601869957377</v>
      </c>
      <c r="F59" s="152">
        <f t="shared" si="1"/>
        <v>1.0454122321784538</v>
      </c>
      <c r="G59" s="152">
        <f t="shared" si="1"/>
        <v>1.0929309700047471</v>
      </c>
      <c r="H59" s="152">
        <f t="shared" ref="H59" si="8">+H13/$L59*100000</f>
        <v>1.1879684456573338</v>
      </c>
      <c r="I59" s="151"/>
      <c r="J59" s="151"/>
      <c r="K59" s="151"/>
      <c r="L59" s="151">
        <v>2104433</v>
      </c>
      <c r="M59" s="151"/>
      <c r="N59" s="151"/>
    </row>
    <row r="60" spans="1:23" ht="15" thickBot="1" x14ac:dyDescent="0.25">
      <c r="A60" s="151"/>
      <c r="B60" s="129" t="s">
        <v>188</v>
      </c>
      <c r="C60" s="152">
        <f t="shared" si="1"/>
        <v>0.72389325769564061</v>
      </c>
      <c r="D60" s="152">
        <f t="shared" si="1"/>
        <v>0.92358794947374845</v>
      </c>
      <c r="E60" s="152">
        <f t="shared" si="1"/>
        <v>0.49923672944526931</v>
      </c>
      <c r="F60" s="152">
        <f t="shared" si="1"/>
        <v>0.79877876711243101</v>
      </c>
      <c r="G60" s="152">
        <f t="shared" si="1"/>
        <v>0.67396958475111357</v>
      </c>
      <c r="H60" s="152">
        <f t="shared" ref="H60" si="9">+H14/$L60*100000</f>
        <v>0.57412223886205982</v>
      </c>
      <c r="I60" s="151"/>
      <c r="J60" s="151"/>
      <c r="K60" s="151"/>
      <c r="L60" s="151">
        <v>8012231</v>
      </c>
      <c r="M60" s="151"/>
      <c r="N60" s="151"/>
    </row>
    <row r="61" spans="1:23" ht="15" thickBot="1" x14ac:dyDescent="0.25">
      <c r="A61" s="151"/>
      <c r="B61" s="129" t="s">
        <v>200</v>
      </c>
      <c r="C61" s="152">
        <f t="shared" si="1"/>
        <v>1.0903721082814701</v>
      </c>
      <c r="D61" s="152">
        <f t="shared" si="1"/>
        <v>2.312340850321049</v>
      </c>
      <c r="E61" s="152">
        <f t="shared" si="1"/>
        <v>2.9891235382198924</v>
      </c>
      <c r="F61" s="152">
        <f t="shared" si="1"/>
        <v>2.7635293089202779</v>
      </c>
      <c r="G61" s="152">
        <f t="shared" si="1"/>
        <v>2.6695317133787717</v>
      </c>
      <c r="H61" s="152">
        <f t="shared" ref="H61" si="10">+H15/$L61*100000</f>
        <v>2.9327249808949887</v>
      </c>
      <c r="I61" s="151"/>
      <c r="J61" s="151"/>
      <c r="K61" s="151"/>
      <c r="L61" s="151">
        <v>5319285</v>
      </c>
      <c r="M61" s="151"/>
      <c r="N61" s="151"/>
    </row>
    <row r="62" spans="1:23" ht="15" thickBot="1" x14ac:dyDescent="0.25">
      <c r="A62" s="151"/>
      <c r="B62" s="129" t="s">
        <v>190</v>
      </c>
      <c r="C62" s="152">
        <f t="shared" ref="C62:H69" si="11">+C16/$L62*100000</f>
        <v>0.94815399158608138</v>
      </c>
      <c r="D62" s="152">
        <f t="shared" si="11"/>
        <v>1.232600189061906</v>
      </c>
      <c r="E62" s="152">
        <f t="shared" si="11"/>
        <v>0.75852319326886519</v>
      </c>
      <c r="F62" s="152">
        <f t="shared" si="11"/>
        <v>0.28444619747582445</v>
      </c>
      <c r="G62" s="152">
        <f t="shared" si="11"/>
        <v>0.85333859242747334</v>
      </c>
      <c r="H62" s="152">
        <f t="shared" si="11"/>
        <v>1.0429693907446898</v>
      </c>
      <c r="I62" s="151"/>
      <c r="J62" s="151"/>
      <c r="K62" s="151"/>
      <c r="L62" s="151">
        <v>1054681</v>
      </c>
      <c r="M62" s="151"/>
      <c r="N62" s="151"/>
    </row>
    <row r="63" spans="1:23" ht="15" thickBot="1" x14ac:dyDescent="0.25">
      <c r="A63" s="151"/>
      <c r="B63" s="129" t="s">
        <v>191</v>
      </c>
      <c r="C63" s="152">
        <f t="shared" si="11"/>
        <v>0.55435793709367875</v>
      </c>
      <c r="D63" s="152">
        <f t="shared" si="11"/>
        <v>0.44348634967494294</v>
      </c>
      <c r="E63" s="152">
        <f t="shared" si="11"/>
        <v>0.25870037064371676</v>
      </c>
      <c r="F63" s="152">
        <f t="shared" si="11"/>
        <v>0.22174317483747147</v>
      </c>
      <c r="G63" s="152">
        <f t="shared" si="11"/>
        <v>0.29565756644996199</v>
      </c>
      <c r="H63" s="152">
        <f t="shared" si="11"/>
        <v>0.36957195806245247</v>
      </c>
      <c r="I63" s="151"/>
      <c r="J63" s="151"/>
      <c r="K63" s="151"/>
      <c r="L63" s="151">
        <v>2705833</v>
      </c>
      <c r="M63" s="151"/>
      <c r="N63" s="151"/>
    </row>
    <row r="64" spans="1:23" ht="15" thickBot="1" x14ac:dyDescent="0.25">
      <c r="A64" s="151"/>
      <c r="B64" s="129" t="s">
        <v>192</v>
      </c>
      <c r="C64" s="152">
        <f t="shared" si="11"/>
        <v>4.0375114776607202</v>
      </c>
      <c r="D64" s="152">
        <f t="shared" si="11"/>
        <v>4.1801797277547381</v>
      </c>
      <c r="E64" s="152">
        <f t="shared" si="11"/>
        <v>3.737908152463282</v>
      </c>
      <c r="F64" s="152">
        <f t="shared" si="11"/>
        <v>6.2631361791274065</v>
      </c>
      <c r="G64" s="152">
        <f t="shared" si="11"/>
        <v>4.5653840030085879</v>
      </c>
      <c r="H64" s="152">
        <f t="shared" si="11"/>
        <v>3.8948432275667018</v>
      </c>
      <c r="I64" s="151"/>
      <c r="J64" s="151"/>
      <c r="K64" s="151"/>
      <c r="L64" s="151">
        <v>7009268</v>
      </c>
      <c r="M64" s="151"/>
      <c r="N64" s="151"/>
    </row>
    <row r="65" spans="1:23" ht="15" thickBot="1" x14ac:dyDescent="0.25">
      <c r="A65" s="151"/>
      <c r="B65" s="129" t="s">
        <v>193</v>
      </c>
      <c r="C65" s="152">
        <f t="shared" si="11"/>
        <v>1.785154148060685</v>
      </c>
      <c r="D65" s="152">
        <f t="shared" si="11"/>
        <v>1.4026211163333955</v>
      </c>
      <c r="E65" s="152">
        <f t="shared" si="11"/>
        <v>1.8489096533485667</v>
      </c>
      <c r="F65" s="152">
        <f t="shared" si="11"/>
        <v>2.932753243242554</v>
      </c>
      <c r="G65" s="152">
        <f t="shared" si="11"/>
        <v>2.2314426850758564</v>
      </c>
      <c r="H65" s="152">
        <f t="shared" si="11"/>
        <v>2.6139757168031461</v>
      </c>
      <c r="I65" s="151"/>
      <c r="J65" s="151"/>
      <c r="K65" s="151"/>
      <c r="L65" s="151">
        <v>1568492</v>
      </c>
      <c r="M65" s="151"/>
      <c r="N65" s="151"/>
    </row>
    <row r="66" spans="1:23" ht="15" thickBot="1" x14ac:dyDescent="0.25">
      <c r="A66" s="151"/>
      <c r="B66" s="129" t="s">
        <v>194</v>
      </c>
      <c r="C66" s="152">
        <f t="shared" si="11"/>
        <v>0.29484043972503177</v>
      </c>
      <c r="D66" s="152">
        <f t="shared" si="11"/>
        <v>0.14742021986251588</v>
      </c>
      <c r="E66" s="152">
        <f t="shared" si="11"/>
        <v>0.14742021986251588</v>
      </c>
      <c r="F66" s="152">
        <f t="shared" si="11"/>
        <v>0.29484043972503177</v>
      </c>
      <c r="G66" s="152">
        <f t="shared" si="11"/>
        <v>0.14742021986251588</v>
      </c>
      <c r="H66" s="152">
        <f t="shared" si="11"/>
        <v>0.14742021986251588</v>
      </c>
      <c r="I66" s="151"/>
      <c r="J66" s="151"/>
      <c r="K66" s="151"/>
      <c r="L66" s="151">
        <v>678333</v>
      </c>
      <c r="M66" s="151"/>
      <c r="N66" s="151"/>
    </row>
    <row r="67" spans="1:23" ht="15" thickBot="1" x14ac:dyDescent="0.25">
      <c r="A67" s="151"/>
      <c r="B67" s="129" t="s">
        <v>195</v>
      </c>
      <c r="C67" s="152">
        <f t="shared" si="11"/>
        <v>1.0773520840478272</v>
      </c>
      <c r="D67" s="152">
        <f t="shared" si="11"/>
        <v>0.76312439286721101</v>
      </c>
      <c r="E67" s="152">
        <f t="shared" si="11"/>
        <v>0.67334505252989207</v>
      </c>
      <c r="F67" s="152">
        <f t="shared" si="11"/>
        <v>1.2569107647224651</v>
      </c>
      <c r="G67" s="152">
        <f t="shared" si="11"/>
        <v>1.7506971365777193</v>
      </c>
      <c r="H67" s="152">
        <f t="shared" si="11"/>
        <v>1.2569107647224651</v>
      </c>
      <c r="I67" s="151"/>
      <c r="J67" s="151"/>
      <c r="K67" s="151"/>
      <c r="L67" s="151">
        <v>2227684</v>
      </c>
      <c r="M67" s="151"/>
      <c r="N67" s="151"/>
    </row>
    <row r="68" spans="1:23" ht="15" thickBot="1" x14ac:dyDescent="0.25">
      <c r="A68" s="151"/>
      <c r="B68" s="129" t="s">
        <v>196</v>
      </c>
      <c r="C68" s="152">
        <f t="shared" si="11"/>
        <v>0.30846679663401033</v>
      </c>
      <c r="D68" s="152">
        <f t="shared" si="11"/>
        <v>3.0846679663401031</v>
      </c>
      <c r="E68" s="152">
        <f t="shared" si="11"/>
        <v>1.2338671865360413</v>
      </c>
      <c r="F68" s="152">
        <f t="shared" si="11"/>
        <v>2.1592675764380722</v>
      </c>
      <c r="G68" s="152">
        <f t="shared" si="11"/>
        <v>1.2338671865360413</v>
      </c>
      <c r="H68" s="152">
        <f t="shared" si="11"/>
        <v>2.4677343730720827</v>
      </c>
      <c r="I68" s="151"/>
      <c r="J68" s="151"/>
      <c r="K68" s="151"/>
      <c r="L68" s="151">
        <v>324184</v>
      </c>
      <c r="M68" s="151"/>
      <c r="N68" s="151"/>
    </row>
    <row r="69" spans="1:23" ht="15" thickBot="1" x14ac:dyDescent="0.25">
      <c r="A69" s="151"/>
      <c r="B69" s="127" t="s">
        <v>197</v>
      </c>
      <c r="C69" s="153">
        <f t="shared" si="11"/>
        <v>1.3739288162955363</v>
      </c>
      <c r="D69" s="153">
        <f t="shared" si="11"/>
        <v>1.7235813593647595</v>
      </c>
      <c r="E69" s="153">
        <f t="shared" si="11"/>
        <v>1.4767677995511901</v>
      </c>
      <c r="F69" s="153">
        <f t="shared" si="11"/>
        <v>2.1369940720524885</v>
      </c>
      <c r="G69" s="153">
        <f t="shared" si="11"/>
        <v>1.8511016986017705</v>
      </c>
      <c r="H69" s="153">
        <f t="shared" si="11"/>
        <v>1.791455088313491</v>
      </c>
      <c r="I69" s="151"/>
      <c r="J69" s="151"/>
      <c r="K69" s="151"/>
      <c r="L69" s="151">
        <v>48619695</v>
      </c>
      <c r="M69" s="151"/>
      <c r="N69" s="151"/>
    </row>
    <row r="70" spans="1:23" ht="13.5" thickBot="1" x14ac:dyDescent="0.25">
      <c r="A70" s="151"/>
      <c r="B70" s="151"/>
      <c r="C70" s="152"/>
      <c r="D70" s="152"/>
      <c r="E70" s="152"/>
      <c r="F70" s="152"/>
      <c r="G70" s="152"/>
      <c r="H70" s="151"/>
      <c r="I70" s="151"/>
      <c r="R70" s="151"/>
      <c r="S70" s="151"/>
      <c r="T70" s="151"/>
      <c r="U70" s="151"/>
      <c r="V70" s="151"/>
      <c r="W70" s="151"/>
    </row>
    <row r="71" spans="1:23" ht="13.5" thickBot="1" x14ac:dyDescent="0.25">
      <c r="A71" s="151"/>
      <c r="B71" s="151"/>
      <c r="C71" s="152"/>
      <c r="D71" s="152"/>
      <c r="E71" s="152"/>
      <c r="F71" s="152"/>
      <c r="G71" s="152"/>
      <c r="H71" s="151"/>
      <c r="I71" s="151"/>
      <c r="R71" s="151"/>
      <c r="S71" s="151"/>
      <c r="T71" s="151"/>
      <c r="U71" s="151"/>
      <c r="V71" s="151"/>
      <c r="W71" s="151"/>
    </row>
    <row r="72" spans="1:23" ht="13.5" thickBot="1" x14ac:dyDescent="0.25">
      <c r="A72" s="151"/>
      <c r="B72" s="151"/>
      <c r="C72" s="152"/>
      <c r="D72" s="152"/>
      <c r="E72" s="152"/>
      <c r="F72" s="152"/>
      <c r="G72" s="152"/>
      <c r="H72" s="151"/>
      <c r="I72" s="151"/>
      <c r="R72" s="151"/>
      <c r="S72" s="151"/>
      <c r="T72" s="151"/>
      <c r="U72" s="151"/>
      <c r="V72" s="151"/>
      <c r="W72" s="151"/>
    </row>
    <row r="73" spans="1:23" x14ac:dyDescent="0.2">
      <c r="A73" s="151"/>
      <c r="B73" s="151"/>
      <c r="C73" s="151"/>
      <c r="D73" s="151"/>
      <c r="E73" s="151"/>
      <c r="F73" s="151"/>
      <c r="G73" s="151"/>
      <c r="H73" s="151"/>
      <c r="I73" s="151"/>
      <c r="R73" s="151"/>
      <c r="S73" s="151"/>
      <c r="T73" s="151"/>
      <c r="U73" s="151"/>
      <c r="V73" s="151"/>
      <c r="W73" s="151"/>
    </row>
  </sheetData>
  <pageMargins left="0.78740157480314965" right="0.78740157480314965" top="0.98425196850393704" bottom="0.98425196850393704" header="0" footer="0"/>
  <pageSetup paperSize="9" scale="72" fitToHeight="0" orientation="landscape"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EF575B-47BF-4E89-AE48-80904A24127F}">
  <dimension ref="B2:N45"/>
  <sheetViews>
    <sheetView zoomScaleNormal="100" workbookViewId="0"/>
  </sheetViews>
  <sheetFormatPr baseColWidth="10" defaultColWidth="11.42578125" defaultRowHeight="12.75" x14ac:dyDescent="0.2"/>
  <cols>
    <col min="1" max="1" width="8.7109375" style="125" customWidth="1"/>
    <col min="2" max="2" width="33.85546875" style="125" customWidth="1"/>
    <col min="3" max="18" width="12.28515625" style="125" customWidth="1"/>
    <col min="19" max="19" width="9.5703125" style="125" customWidth="1"/>
    <col min="20" max="20" width="14.42578125" style="125" customWidth="1"/>
    <col min="21" max="59" width="12.28515625" style="125" customWidth="1"/>
    <col min="60" max="16384" width="11.42578125" style="125"/>
  </cols>
  <sheetData>
    <row r="2" spans="2:14" ht="40.5" customHeight="1" x14ac:dyDescent="0.25">
      <c r="B2" s="143"/>
      <c r="C2" s="142"/>
      <c r="N2" s="89"/>
    </row>
    <row r="3" spans="2:14" s="139" customFormat="1" ht="28.5" customHeight="1" x14ac:dyDescent="0.2">
      <c r="B3" s="141"/>
      <c r="C3" s="140"/>
    </row>
    <row r="5" spans="2:14" ht="39" customHeight="1" x14ac:dyDescent="0.2">
      <c r="C5" s="136" t="s">
        <v>103</v>
      </c>
      <c r="D5" s="138" t="s">
        <v>104</v>
      </c>
      <c r="E5" s="138" t="s">
        <v>105</v>
      </c>
      <c r="F5" s="137" t="s">
        <v>106</v>
      </c>
      <c r="G5" s="136" t="s">
        <v>107</v>
      </c>
      <c r="H5" s="136" t="s">
        <v>316</v>
      </c>
    </row>
    <row r="6" spans="2:14" ht="17.100000000000001" customHeight="1" thickBot="1" x14ac:dyDescent="0.25">
      <c r="B6" s="129" t="s">
        <v>180</v>
      </c>
      <c r="C6" s="134">
        <v>47</v>
      </c>
      <c r="D6" s="135">
        <v>75</v>
      </c>
      <c r="E6" s="135">
        <v>58</v>
      </c>
      <c r="F6" s="135">
        <v>106</v>
      </c>
      <c r="G6" s="134">
        <v>67</v>
      </c>
      <c r="H6" s="134">
        <v>72</v>
      </c>
    </row>
    <row r="7" spans="2:14" ht="17.100000000000001" customHeight="1" thickBot="1" x14ac:dyDescent="0.25">
      <c r="B7" s="129" t="s">
        <v>181</v>
      </c>
      <c r="C7" s="134">
        <v>1</v>
      </c>
      <c r="D7" s="135">
        <v>5</v>
      </c>
      <c r="E7" s="135">
        <v>0</v>
      </c>
      <c r="F7" s="135">
        <v>1</v>
      </c>
      <c r="G7" s="134">
        <v>7</v>
      </c>
      <c r="H7" s="134">
        <v>2</v>
      </c>
    </row>
    <row r="8" spans="2:14" ht="17.100000000000001" customHeight="1" thickBot="1" x14ac:dyDescent="0.25">
      <c r="B8" s="129" t="s">
        <v>182</v>
      </c>
      <c r="C8" s="134">
        <v>4</v>
      </c>
      <c r="D8" s="135">
        <v>16</v>
      </c>
      <c r="E8" s="135">
        <v>6</v>
      </c>
      <c r="F8" s="135">
        <v>13</v>
      </c>
      <c r="G8" s="134">
        <v>19</v>
      </c>
      <c r="H8" s="134">
        <v>27</v>
      </c>
    </row>
    <row r="9" spans="2:14" ht="17.100000000000001" customHeight="1" thickBot="1" x14ac:dyDescent="0.25">
      <c r="B9" s="129" t="s">
        <v>183</v>
      </c>
      <c r="C9" s="134">
        <v>0</v>
      </c>
      <c r="D9" s="135">
        <v>0</v>
      </c>
      <c r="E9" s="135">
        <v>6</v>
      </c>
      <c r="F9" s="135">
        <v>4</v>
      </c>
      <c r="G9" s="134">
        <v>0</v>
      </c>
      <c r="H9" s="134">
        <v>2</v>
      </c>
    </row>
    <row r="10" spans="2:14" ht="17.100000000000001" customHeight="1" thickBot="1" x14ac:dyDescent="0.25">
      <c r="B10" s="129" t="s">
        <v>184</v>
      </c>
      <c r="C10" s="134">
        <v>15</v>
      </c>
      <c r="D10" s="135">
        <v>22</v>
      </c>
      <c r="E10" s="135">
        <v>10</v>
      </c>
      <c r="F10" s="135">
        <v>26</v>
      </c>
      <c r="G10" s="134">
        <v>30</v>
      </c>
      <c r="H10" s="134">
        <v>25</v>
      </c>
    </row>
    <row r="11" spans="2:14" ht="17.100000000000001" customHeight="1" thickBot="1" x14ac:dyDescent="0.25">
      <c r="B11" s="129" t="s">
        <v>185</v>
      </c>
      <c r="C11" s="134">
        <v>10</v>
      </c>
      <c r="D11" s="135">
        <v>6</v>
      </c>
      <c r="E11" s="135">
        <v>2</v>
      </c>
      <c r="F11" s="135">
        <v>9</v>
      </c>
      <c r="G11" s="134">
        <v>12</v>
      </c>
      <c r="H11" s="134">
        <v>2</v>
      </c>
    </row>
    <row r="12" spans="2:14" ht="17.100000000000001" customHeight="1" thickBot="1" x14ac:dyDescent="0.25">
      <c r="B12" s="129" t="s">
        <v>186</v>
      </c>
      <c r="C12" s="134">
        <v>14</v>
      </c>
      <c r="D12" s="135">
        <v>21</v>
      </c>
      <c r="E12" s="135">
        <v>17</v>
      </c>
      <c r="F12" s="135">
        <v>19</v>
      </c>
      <c r="G12" s="134">
        <v>19</v>
      </c>
      <c r="H12" s="134">
        <v>14</v>
      </c>
    </row>
    <row r="13" spans="2:14" ht="17.100000000000001" customHeight="1" thickBot="1" x14ac:dyDescent="0.25">
      <c r="B13" s="129" t="s">
        <v>187</v>
      </c>
      <c r="C13" s="134">
        <v>10</v>
      </c>
      <c r="D13" s="135">
        <v>3</v>
      </c>
      <c r="E13" s="135">
        <v>2</v>
      </c>
      <c r="F13" s="135">
        <v>1</v>
      </c>
      <c r="G13" s="134">
        <v>8</v>
      </c>
      <c r="H13" s="134">
        <v>12</v>
      </c>
    </row>
    <row r="14" spans="2:14" ht="17.100000000000001" customHeight="1" thickBot="1" x14ac:dyDescent="0.25">
      <c r="B14" s="129" t="s">
        <v>188</v>
      </c>
      <c r="C14" s="134">
        <v>56</v>
      </c>
      <c r="D14" s="135">
        <v>55</v>
      </c>
      <c r="E14" s="135">
        <v>26</v>
      </c>
      <c r="F14" s="135">
        <v>44</v>
      </c>
      <c r="G14" s="134">
        <v>60</v>
      </c>
      <c r="H14" s="134">
        <v>38</v>
      </c>
    </row>
    <row r="15" spans="2:14" ht="17.100000000000001" customHeight="1" thickBot="1" x14ac:dyDescent="0.25">
      <c r="B15" s="129" t="s">
        <v>189</v>
      </c>
      <c r="C15" s="134">
        <v>59</v>
      </c>
      <c r="D15" s="135">
        <v>69</v>
      </c>
      <c r="E15" s="135">
        <v>97</v>
      </c>
      <c r="F15" s="135">
        <v>120</v>
      </c>
      <c r="G15" s="134">
        <v>84</v>
      </c>
      <c r="H15" s="134">
        <v>109</v>
      </c>
    </row>
    <row r="16" spans="2:14" ht="17.100000000000001" customHeight="1" thickBot="1" x14ac:dyDescent="0.25">
      <c r="B16" s="129" t="s">
        <v>190</v>
      </c>
      <c r="C16" s="134">
        <v>5</v>
      </c>
      <c r="D16" s="135">
        <v>5</v>
      </c>
      <c r="E16" s="135">
        <v>4</v>
      </c>
      <c r="F16" s="135">
        <v>3</v>
      </c>
      <c r="G16" s="134">
        <v>2</v>
      </c>
      <c r="H16" s="134">
        <v>5</v>
      </c>
    </row>
    <row r="17" spans="2:8" ht="17.100000000000001" customHeight="1" thickBot="1" x14ac:dyDescent="0.25">
      <c r="B17" s="129" t="s">
        <v>191</v>
      </c>
      <c r="C17" s="134">
        <v>6</v>
      </c>
      <c r="D17" s="135">
        <v>4</v>
      </c>
      <c r="E17" s="135">
        <v>3</v>
      </c>
      <c r="F17" s="135">
        <v>2</v>
      </c>
      <c r="G17" s="134">
        <v>3</v>
      </c>
      <c r="H17" s="134">
        <v>6</v>
      </c>
    </row>
    <row r="18" spans="2:8" ht="17.100000000000001" customHeight="1" thickBot="1" x14ac:dyDescent="0.25">
      <c r="B18" s="129" t="s">
        <v>192</v>
      </c>
      <c r="C18" s="134">
        <v>213</v>
      </c>
      <c r="D18" s="135">
        <v>262</v>
      </c>
      <c r="E18" s="135">
        <v>174</v>
      </c>
      <c r="F18" s="135">
        <v>314</v>
      </c>
      <c r="G18" s="134">
        <v>251</v>
      </c>
      <c r="H18" s="134">
        <v>258</v>
      </c>
    </row>
    <row r="19" spans="2:8" ht="17.100000000000001" customHeight="1" thickBot="1" x14ac:dyDescent="0.25">
      <c r="B19" s="129" t="s">
        <v>193</v>
      </c>
      <c r="C19" s="134">
        <v>20</v>
      </c>
      <c r="D19" s="135">
        <v>14</v>
      </c>
      <c r="E19" s="135">
        <v>17</v>
      </c>
      <c r="F19" s="135">
        <v>26</v>
      </c>
      <c r="G19" s="134">
        <v>34</v>
      </c>
      <c r="H19" s="134">
        <v>28</v>
      </c>
    </row>
    <row r="20" spans="2:8" ht="17.100000000000001" customHeight="1" thickBot="1" x14ac:dyDescent="0.25">
      <c r="B20" s="129" t="s">
        <v>194</v>
      </c>
      <c r="C20" s="134">
        <v>0</v>
      </c>
      <c r="D20" s="135">
        <v>0</v>
      </c>
      <c r="E20" s="135">
        <v>0</v>
      </c>
      <c r="F20" s="135">
        <v>1</v>
      </c>
      <c r="G20" s="134">
        <v>0</v>
      </c>
      <c r="H20" s="134">
        <v>0</v>
      </c>
    </row>
    <row r="21" spans="2:8" ht="17.100000000000001" customHeight="1" thickBot="1" x14ac:dyDescent="0.25">
      <c r="B21" s="129" t="s">
        <v>195</v>
      </c>
      <c r="C21" s="134">
        <v>15</v>
      </c>
      <c r="D21" s="135">
        <v>12</v>
      </c>
      <c r="E21" s="135">
        <v>10</v>
      </c>
      <c r="F21" s="135">
        <v>23</v>
      </c>
      <c r="G21" s="134">
        <v>34</v>
      </c>
      <c r="H21" s="134">
        <v>25</v>
      </c>
    </row>
    <row r="22" spans="2:8" ht="17.100000000000001" customHeight="1" thickBot="1" x14ac:dyDescent="0.25">
      <c r="B22" s="129" t="s">
        <v>196</v>
      </c>
      <c r="C22" s="134">
        <v>0</v>
      </c>
      <c r="D22" s="134">
        <v>6</v>
      </c>
      <c r="E22" s="134">
        <v>5</v>
      </c>
      <c r="F22" s="134">
        <v>3</v>
      </c>
      <c r="G22" s="125">
        <v>3</v>
      </c>
      <c r="H22" s="125">
        <v>10</v>
      </c>
    </row>
    <row r="23" spans="2:8" ht="17.100000000000001" customHeight="1" thickBot="1" x14ac:dyDescent="0.25">
      <c r="B23" s="127" t="s">
        <v>197</v>
      </c>
      <c r="C23" s="133">
        <v>475</v>
      </c>
      <c r="D23" s="133">
        <v>575</v>
      </c>
      <c r="E23" s="133">
        <v>437</v>
      </c>
      <c r="F23" s="133">
        <v>715</v>
      </c>
      <c r="G23" s="133">
        <v>633</v>
      </c>
      <c r="H23" s="133">
        <v>635</v>
      </c>
    </row>
    <row r="24" spans="2:8" ht="30" customHeight="1" x14ac:dyDescent="0.2">
      <c r="E24" s="132"/>
    </row>
    <row r="25" spans="2:8" ht="42" customHeight="1" x14ac:dyDescent="0.2">
      <c r="B25" s="131"/>
      <c r="C25" s="131"/>
    </row>
    <row r="27" spans="2:8" ht="39" customHeight="1" x14ac:dyDescent="0.2">
      <c r="C27" s="130" t="s">
        <v>198</v>
      </c>
      <c r="D27" s="130" t="s">
        <v>317</v>
      </c>
    </row>
    <row r="28" spans="2:8" ht="17.100000000000001" customHeight="1" thickBot="1" x14ac:dyDescent="0.25">
      <c r="B28" s="129" t="s">
        <v>180</v>
      </c>
      <c r="C28" s="128">
        <f t="shared" ref="C28:D45" si="0">+IF(C6&gt;0,(G6-C6)/C6,"-")</f>
        <v>0.42553191489361702</v>
      </c>
      <c r="D28" s="128">
        <f t="shared" si="0"/>
        <v>-0.04</v>
      </c>
    </row>
    <row r="29" spans="2:8" ht="17.100000000000001" customHeight="1" thickBot="1" x14ac:dyDescent="0.25">
      <c r="B29" s="129" t="s">
        <v>181</v>
      </c>
      <c r="C29" s="128">
        <f t="shared" si="0"/>
        <v>6</v>
      </c>
      <c r="D29" s="128">
        <f t="shared" si="0"/>
        <v>-0.6</v>
      </c>
    </row>
    <row r="30" spans="2:8" ht="17.100000000000001" customHeight="1" thickBot="1" x14ac:dyDescent="0.25">
      <c r="B30" s="129" t="s">
        <v>182</v>
      </c>
      <c r="C30" s="128">
        <f t="shared" si="0"/>
        <v>3.75</v>
      </c>
      <c r="D30" s="128">
        <f t="shared" si="0"/>
        <v>0.6875</v>
      </c>
    </row>
    <row r="31" spans="2:8" ht="17.100000000000001" customHeight="1" thickBot="1" x14ac:dyDescent="0.25">
      <c r="B31" s="129" t="s">
        <v>183</v>
      </c>
      <c r="C31" s="128" t="str">
        <f t="shared" si="0"/>
        <v>-</v>
      </c>
      <c r="D31" s="128" t="str">
        <f t="shared" si="0"/>
        <v>-</v>
      </c>
    </row>
    <row r="32" spans="2:8" ht="17.100000000000001" customHeight="1" thickBot="1" x14ac:dyDescent="0.25">
      <c r="B32" s="129" t="s">
        <v>184</v>
      </c>
      <c r="C32" s="128">
        <f t="shared" si="0"/>
        <v>1</v>
      </c>
      <c r="D32" s="128">
        <f t="shared" si="0"/>
        <v>0.13636363636363635</v>
      </c>
    </row>
    <row r="33" spans="2:4" ht="17.100000000000001" customHeight="1" thickBot="1" x14ac:dyDescent="0.25">
      <c r="B33" s="129" t="s">
        <v>185</v>
      </c>
      <c r="C33" s="128">
        <f t="shared" si="0"/>
        <v>0.2</v>
      </c>
      <c r="D33" s="128">
        <f t="shared" si="0"/>
        <v>-0.66666666666666663</v>
      </c>
    </row>
    <row r="34" spans="2:4" ht="17.100000000000001" customHeight="1" thickBot="1" x14ac:dyDescent="0.25">
      <c r="B34" s="129" t="s">
        <v>186</v>
      </c>
      <c r="C34" s="128">
        <f t="shared" si="0"/>
        <v>0.35714285714285715</v>
      </c>
      <c r="D34" s="128">
        <f t="shared" si="0"/>
        <v>-0.33333333333333331</v>
      </c>
    </row>
    <row r="35" spans="2:4" ht="17.100000000000001" customHeight="1" thickBot="1" x14ac:dyDescent="0.25">
      <c r="B35" s="129" t="s">
        <v>187</v>
      </c>
      <c r="C35" s="128">
        <f t="shared" si="0"/>
        <v>-0.2</v>
      </c>
      <c r="D35" s="128">
        <f t="shared" si="0"/>
        <v>3</v>
      </c>
    </row>
    <row r="36" spans="2:4" ht="17.100000000000001" customHeight="1" thickBot="1" x14ac:dyDescent="0.25">
      <c r="B36" s="129" t="s">
        <v>188</v>
      </c>
      <c r="C36" s="128">
        <f t="shared" si="0"/>
        <v>7.1428571428571425E-2</v>
      </c>
      <c r="D36" s="128">
        <f t="shared" si="0"/>
        <v>-0.30909090909090908</v>
      </c>
    </row>
    <row r="37" spans="2:4" ht="17.100000000000001" customHeight="1" thickBot="1" x14ac:dyDescent="0.25">
      <c r="B37" s="129" t="s">
        <v>189</v>
      </c>
      <c r="C37" s="128">
        <f t="shared" si="0"/>
        <v>0.42372881355932202</v>
      </c>
      <c r="D37" s="128">
        <f t="shared" si="0"/>
        <v>0.57971014492753625</v>
      </c>
    </row>
    <row r="38" spans="2:4" ht="17.100000000000001" customHeight="1" thickBot="1" x14ac:dyDescent="0.25">
      <c r="B38" s="129" t="s">
        <v>190</v>
      </c>
      <c r="C38" s="128">
        <f t="shared" si="0"/>
        <v>-0.6</v>
      </c>
      <c r="D38" s="128">
        <f t="shared" si="0"/>
        <v>0</v>
      </c>
    </row>
    <row r="39" spans="2:4" ht="17.100000000000001" customHeight="1" thickBot="1" x14ac:dyDescent="0.25">
      <c r="B39" s="129" t="s">
        <v>191</v>
      </c>
      <c r="C39" s="128">
        <f t="shared" si="0"/>
        <v>-0.5</v>
      </c>
      <c r="D39" s="128">
        <f t="shared" si="0"/>
        <v>0.5</v>
      </c>
    </row>
    <row r="40" spans="2:4" ht="17.100000000000001" customHeight="1" thickBot="1" x14ac:dyDescent="0.25">
      <c r="B40" s="129" t="s">
        <v>192</v>
      </c>
      <c r="C40" s="128">
        <f t="shared" si="0"/>
        <v>0.17840375586854459</v>
      </c>
      <c r="D40" s="128">
        <f t="shared" si="0"/>
        <v>-1.5267175572519083E-2</v>
      </c>
    </row>
    <row r="41" spans="2:4" ht="17.100000000000001" customHeight="1" thickBot="1" x14ac:dyDescent="0.25">
      <c r="B41" s="129" t="s">
        <v>193</v>
      </c>
      <c r="C41" s="128">
        <f t="shared" si="0"/>
        <v>0.7</v>
      </c>
      <c r="D41" s="128">
        <f t="shared" si="0"/>
        <v>1</v>
      </c>
    </row>
    <row r="42" spans="2:4" ht="17.25" customHeight="1" thickBot="1" x14ac:dyDescent="0.25">
      <c r="B42" s="129" t="s">
        <v>194</v>
      </c>
      <c r="C42" s="128" t="str">
        <f t="shared" si="0"/>
        <v>-</v>
      </c>
      <c r="D42" s="128" t="str">
        <f t="shared" si="0"/>
        <v>-</v>
      </c>
    </row>
    <row r="43" spans="2:4" ht="17.100000000000001" customHeight="1" thickBot="1" x14ac:dyDescent="0.25">
      <c r="B43" s="129" t="s">
        <v>195</v>
      </c>
      <c r="C43" s="128">
        <f t="shared" si="0"/>
        <v>1.2666666666666666</v>
      </c>
      <c r="D43" s="128">
        <f t="shared" si="0"/>
        <v>1.0833333333333333</v>
      </c>
    </row>
    <row r="44" spans="2:4" ht="17.100000000000001" customHeight="1" thickBot="1" x14ac:dyDescent="0.25">
      <c r="B44" s="129" t="s">
        <v>196</v>
      </c>
      <c r="C44" s="128" t="str">
        <f t="shared" si="0"/>
        <v>-</v>
      </c>
      <c r="D44" s="128">
        <f t="shared" si="0"/>
        <v>0.66666666666666663</v>
      </c>
    </row>
    <row r="45" spans="2:4" ht="17.100000000000001" customHeight="1" thickBot="1" x14ac:dyDescent="0.25">
      <c r="B45" s="127" t="s">
        <v>197</v>
      </c>
      <c r="C45" s="126">
        <f t="shared" si="0"/>
        <v>0.33263157894736844</v>
      </c>
      <c r="D45" s="126">
        <f t="shared" si="0"/>
        <v>0.10434782608695652</v>
      </c>
    </row>
  </sheetData>
  <pageMargins left="0.75" right="0.75" top="1" bottom="1" header="0" footer="0"/>
  <pageSetup paperSize="9"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86881-D534-427D-A704-10D791843359}">
  <dimension ref="A1:AE45"/>
  <sheetViews>
    <sheetView zoomScaleNormal="100" workbookViewId="0"/>
  </sheetViews>
  <sheetFormatPr baseColWidth="10" defaultColWidth="11.42578125" defaultRowHeight="12.75" x14ac:dyDescent="0.2"/>
  <cols>
    <col min="1" max="1" width="8.7109375" style="144" customWidth="1"/>
    <col min="2" max="2" width="33.7109375" style="144" customWidth="1"/>
    <col min="3" max="20" width="12.28515625" style="144" customWidth="1"/>
    <col min="21" max="21" width="12.140625" style="144" customWidth="1"/>
    <col min="22" max="54" width="12.28515625" style="144" customWidth="1"/>
    <col min="55" max="16384" width="11.42578125" style="144"/>
  </cols>
  <sheetData>
    <row r="1" spans="1:31" x14ac:dyDescent="0.2">
      <c r="A1" s="125"/>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row>
    <row r="2" spans="1:31" ht="40.5" customHeight="1" x14ac:dyDescent="0.25">
      <c r="A2" s="125"/>
      <c r="B2" s="143"/>
      <c r="C2" s="142"/>
      <c r="D2" s="142"/>
      <c r="E2" s="125"/>
      <c r="F2" s="125"/>
      <c r="G2" s="125"/>
      <c r="H2" s="125"/>
      <c r="I2" s="125"/>
      <c r="J2" s="125"/>
      <c r="K2" s="125"/>
      <c r="L2" s="125"/>
      <c r="M2" s="125"/>
      <c r="N2" s="125"/>
      <c r="O2" s="125"/>
      <c r="P2" s="125"/>
      <c r="Q2" s="89"/>
      <c r="R2" s="125"/>
      <c r="S2" s="125"/>
      <c r="T2" s="125"/>
      <c r="U2" s="125"/>
      <c r="V2" s="125"/>
      <c r="W2" s="125"/>
      <c r="X2" s="125"/>
      <c r="Y2" s="125"/>
      <c r="Z2" s="125"/>
      <c r="AA2" s="125"/>
      <c r="AB2" s="125"/>
      <c r="AC2" s="125"/>
      <c r="AD2" s="125"/>
      <c r="AE2" s="125"/>
    </row>
    <row r="3" spans="1:31" s="147" customFormat="1" ht="28.5" customHeight="1" x14ac:dyDescent="0.2">
      <c r="A3" s="139"/>
      <c r="B3" s="141"/>
      <c r="C3" s="140"/>
      <c r="D3" s="140"/>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1" x14ac:dyDescent="0.2">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row>
    <row r="5" spans="1:31" ht="39" customHeight="1" x14ac:dyDescent="0.2">
      <c r="A5" s="125"/>
      <c r="B5" s="125"/>
      <c r="C5" s="136" t="s">
        <v>103</v>
      </c>
      <c r="D5" s="136" t="s">
        <v>104</v>
      </c>
      <c r="E5" s="136" t="s">
        <v>105</v>
      </c>
      <c r="F5" s="137" t="s">
        <v>106</v>
      </c>
      <c r="G5" s="136" t="s">
        <v>107</v>
      </c>
      <c r="H5" s="136" t="s">
        <v>316</v>
      </c>
    </row>
    <row r="6" spans="1:31" ht="17.100000000000001" customHeight="1" thickBot="1" x14ac:dyDescent="0.25">
      <c r="A6" s="125"/>
      <c r="B6" s="129" t="s">
        <v>180</v>
      </c>
      <c r="C6" s="146">
        <v>3</v>
      </c>
      <c r="D6" s="134">
        <v>10</v>
      </c>
      <c r="E6" s="134">
        <v>3</v>
      </c>
      <c r="F6" s="146">
        <v>9</v>
      </c>
      <c r="G6" s="146">
        <v>4</v>
      </c>
      <c r="H6" s="146">
        <v>5</v>
      </c>
    </row>
    <row r="7" spans="1:31" ht="17.100000000000001" customHeight="1" thickBot="1" x14ac:dyDescent="0.25">
      <c r="A7" s="125"/>
      <c r="B7" s="129" t="s">
        <v>181</v>
      </c>
      <c r="C7" s="146">
        <v>0</v>
      </c>
      <c r="D7" s="134">
        <v>2</v>
      </c>
      <c r="E7" s="134">
        <v>0</v>
      </c>
      <c r="F7" s="146">
        <v>0</v>
      </c>
      <c r="G7" s="146">
        <v>2</v>
      </c>
      <c r="H7" s="146">
        <v>1</v>
      </c>
    </row>
    <row r="8" spans="1:31" ht="17.100000000000001" customHeight="1" thickBot="1" x14ac:dyDescent="0.25">
      <c r="A8" s="125"/>
      <c r="B8" s="129" t="s">
        <v>182</v>
      </c>
      <c r="C8" s="146">
        <v>1</v>
      </c>
      <c r="D8" s="134">
        <v>0</v>
      </c>
      <c r="E8" s="134">
        <v>0</v>
      </c>
      <c r="F8" s="146">
        <v>0</v>
      </c>
      <c r="G8" s="146">
        <v>3</v>
      </c>
      <c r="H8" s="146">
        <v>2</v>
      </c>
    </row>
    <row r="9" spans="1:31" ht="17.100000000000001" customHeight="1" thickBot="1" x14ac:dyDescent="0.25">
      <c r="A9" s="125"/>
      <c r="B9" s="129" t="s">
        <v>183</v>
      </c>
      <c r="C9" s="146">
        <v>0</v>
      </c>
      <c r="D9" s="134">
        <v>0</v>
      </c>
      <c r="E9" s="134">
        <v>1</v>
      </c>
      <c r="F9" s="146">
        <v>1</v>
      </c>
      <c r="G9" s="146">
        <v>0</v>
      </c>
      <c r="H9" s="146">
        <v>0</v>
      </c>
    </row>
    <row r="10" spans="1:31" ht="17.100000000000001" customHeight="1" thickBot="1" x14ac:dyDescent="0.25">
      <c r="A10" s="125"/>
      <c r="B10" s="129" t="s">
        <v>184</v>
      </c>
      <c r="C10" s="146">
        <v>1</v>
      </c>
      <c r="D10" s="134">
        <v>4</v>
      </c>
      <c r="E10" s="134">
        <v>1</v>
      </c>
      <c r="F10" s="146">
        <v>1</v>
      </c>
      <c r="G10" s="146">
        <v>5</v>
      </c>
      <c r="H10" s="146">
        <v>3</v>
      </c>
    </row>
    <row r="11" spans="1:31" ht="17.100000000000001" customHeight="1" thickBot="1" x14ac:dyDescent="0.25">
      <c r="A11" s="125"/>
      <c r="B11" s="129" t="s">
        <v>185</v>
      </c>
      <c r="C11" s="146">
        <v>0</v>
      </c>
      <c r="D11" s="134">
        <v>1</v>
      </c>
      <c r="E11" s="134">
        <v>0</v>
      </c>
      <c r="F11" s="146">
        <v>0</v>
      </c>
      <c r="G11" s="146">
        <v>0</v>
      </c>
      <c r="H11" s="146">
        <v>0</v>
      </c>
    </row>
    <row r="12" spans="1:31" ht="17.100000000000001" customHeight="1" thickBot="1" x14ac:dyDescent="0.25">
      <c r="A12" s="125"/>
      <c r="B12" s="129" t="s">
        <v>186</v>
      </c>
      <c r="C12" s="146">
        <v>2</v>
      </c>
      <c r="D12" s="134">
        <v>0</v>
      </c>
      <c r="E12" s="134">
        <v>5</v>
      </c>
      <c r="F12" s="146">
        <v>2</v>
      </c>
      <c r="G12" s="146">
        <v>11</v>
      </c>
      <c r="H12" s="146">
        <v>3</v>
      </c>
    </row>
    <row r="13" spans="1:31" ht="17.100000000000001" customHeight="1" thickBot="1" x14ac:dyDescent="0.25">
      <c r="A13" s="125"/>
      <c r="B13" s="129" t="s">
        <v>187</v>
      </c>
      <c r="C13" s="146">
        <v>3</v>
      </c>
      <c r="D13" s="134">
        <v>0</v>
      </c>
      <c r="E13" s="134">
        <v>0</v>
      </c>
      <c r="F13" s="146">
        <v>0</v>
      </c>
      <c r="G13" s="146">
        <v>1</v>
      </c>
      <c r="H13" s="146">
        <v>0</v>
      </c>
    </row>
    <row r="14" spans="1:31" ht="17.100000000000001" customHeight="1" thickBot="1" x14ac:dyDescent="0.25">
      <c r="A14" s="125"/>
      <c r="B14" s="129" t="s">
        <v>188</v>
      </c>
      <c r="C14" s="146">
        <v>6</v>
      </c>
      <c r="D14" s="134">
        <v>4</v>
      </c>
      <c r="E14" s="134">
        <v>6</v>
      </c>
      <c r="F14" s="146">
        <v>4</v>
      </c>
      <c r="G14" s="146">
        <v>2</v>
      </c>
      <c r="H14" s="146">
        <v>4</v>
      </c>
    </row>
    <row r="15" spans="1:31" ht="17.100000000000001" customHeight="1" thickBot="1" x14ac:dyDescent="0.25">
      <c r="A15" s="125"/>
      <c r="B15" s="129" t="s">
        <v>189</v>
      </c>
      <c r="C15" s="146">
        <v>2</v>
      </c>
      <c r="D15" s="134">
        <v>1</v>
      </c>
      <c r="E15" s="134">
        <v>2</v>
      </c>
      <c r="F15" s="146">
        <v>32</v>
      </c>
      <c r="G15" s="146">
        <v>1</v>
      </c>
      <c r="H15" s="146">
        <v>15</v>
      </c>
    </row>
    <row r="16" spans="1:31" ht="17.100000000000001" customHeight="1" thickBot="1" x14ac:dyDescent="0.25">
      <c r="A16" s="125"/>
      <c r="B16" s="129" t="s">
        <v>190</v>
      </c>
      <c r="C16" s="146">
        <v>2</v>
      </c>
      <c r="D16" s="134">
        <v>1</v>
      </c>
      <c r="E16" s="134">
        <v>1</v>
      </c>
      <c r="F16" s="146">
        <v>0</v>
      </c>
      <c r="G16" s="146">
        <v>0</v>
      </c>
      <c r="H16" s="146">
        <v>1</v>
      </c>
    </row>
    <row r="17" spans="1:31" ht="17.100000000000001" customHeight="1" thickBot="1" x14ac:dyDescent="0.25">
      <c r="A17" s="125"/>
      <c r="B17" s="129" t="s">
        <v>191</v>
      </c>
      <c r="C17" s="146">
        <v>2</v>
      </c>
      <c r="D17" s="134">
        <v>1</v>
      </c>
      <c r="E17" s="134">
        <v>0</v>
      </c>
      <c r="F17" s="146">
        <v>0</v>
      </c>
      <c r="G17" s="146">
        <v>1</v>
      </c>
      <c r="H17" s="146">
        <v>3</v>
      </c>
    </row>
    <row r="18" spans="1:31" ht="17.100000000000001" customHeight="1" thickBot="1" x14ac:dyDescent="0.25">
      <c r="A18" s="125"/>
      <c r="B18" s="129" t="s">
        <v>192</v>
      </c>
      <c r="C18" s="146">
        <v>30</v>
      </c>
      <c r="D18" s="134">
        <v>34</v>
      </c>
      <c r="E18" s="134">
        <v>22</v>
      </c>
      <c r="F18" s="146">
        <v>27</v>
      </c>
      <c r="G18" s="146">
        <v>35</v>
      </c>
      <c r="H18" s="146">
        <v>40</v>
      </c>
    </row>
    <row r="19" spans="1:31" ht="17.100000000000001" customHeight="1" thickBot="1" x14ac:dyDescent="0.25">
      <c r="A19" s="125"/>
      <c r="B19" s="129" t="s">
        <v>193</v>
      </c>
      <c r="C19" s="146">
        <v>0</v>
      </c>
      <c r="D19" s="134">
        <v>0</v>
      </c>
      <c r="E19" s="134">
        <v>1</v>
      </c>
      <c r="F19" s="146">
        <v>1</v>
      </c>
      <c r="G19" s="146">
        <v>2</v>
      </c>
      <c r="H19" s="146">
        <v>3</v>
      </c>
    </row>
    <row r="20" spans="1:31" ht="17.100000000000001" customHeight="1" thickBot="1" x14ac:dyDescent="0.25">
      <c r="A20" s="125"/>
      <c r="B20" s="129" t="s">
        <v>194</v>
      </c>
      <c r="C20" s="146">
        <v>0</v>
      </c>
      <c r="D20" s="134">
        <v>0</v>
      </c>
      <c r="E20" s="134">
        <v>0</v>
      </c>
      <c r="F20" s="146">
        <v>0</v>
      </c>
      <c r="G20" s="146">
        <v>0</v>
      </c>
      <c r="H20" s="146">
        <v>0</v>
      </c>
    </row>
    <row r="21" spans="1:31" ht="17.100000000000001" customHeight="1" thickBot="1" x14ac:dyDescent="0.25">
      <c r="A21" s="125"/>
      <c r="B21" s="129" t="s">
        <v>195</v>
      </c>
      <c r="C21" s="146">
        <v>0</v>
      </c>
      <c r="D21" s="134">
        <v>0</v>
      </c>
      <c r="E21" s="134">
        <v>0</v>
      </c>
      <c r="F21" s="146">
        <v>0</v>
      </c>
      <c r="G21" s="146">
        <v>1</v>
      </c>
      <c r="H21" s="146">
        <v>3</v>
      </c>
    </row>
    <row r="22" spans="1:31" ht="17.100000000000001" customHeight="1" thickBot="1" x14ac:dyDescent="0.25">
      <c r="A22" s="125"/>
      <c r="B22" s="129" t="s">
        <v>196</v>
      </c>
      <c r="C22" s="146">
        <v>0</v>
      </c>
      <c r="D22" s="134">
        <v>1</v>
      </c>
      <c r="E22" s="134">
        <v>0</v>
      </c>
      <c r="F22" s="146">
        <v>0</v>
      </c>
      <c r="G22" s="146">
        <v>1</v>
      </c>
      <c r="H22" s="146">
        <v>0</v>
      </c>
    </row>
    <row r="23" spans="1:31" ht="17.100000000000001" customHeight="1" thickBot="1" x14ac:dyDescent="0.25">
      <c r="A23" s="125"/>
      <c r="B23" s="127" t="s">
        <v>197</v>
      </c>
      <c r="C23" s="133">
        <v>52</v>
      </c>
      <c r="D23" s="133">
        <v>59</v>
      </c>
      <c r="E23" s="133">
        <v>42</v>
      </c>
      <c r="F23" s="133">
        <v>77</v>
      </c>
      <c r="G23" s="133">
        <v>69</v>
      </c>
      <c r="H23" s="133">
        <v>83</v>
      </c>
    </row>
    <row r="24" spans="1:31" ht="28.5" customHeight="1" x14ac:dyDescent="0.2">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row>
    <row r="25" spans="1:31" ht="33" customHeight="1" x14ac:dyDescent="0.2">
      <c r="A25" s="125"/>
      <c r="B25" s="187"/>
      <c r="C25" s="187"/>
      <c r="D25" s="187"/>
      <c r="E25" s="187"/>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row>
    <row r="26" spans="1:31" x14ac:dyDescent="0.2">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row>
    <row r="27" spans="1:31" ht="39" customHeight="1" x14ac:dyDescent="0.2">
      <c r="A27" s="125"/>
      <c r="B27" s="125"/>
      <c r="C27" s="130" t="s">
        <v>198</v>
      </c>
      <c r="D27" s="130" t="s">
        <v>317</v>
      </c>
      <c r="E27" s="125"/>
      <c r="F27" s="125"/>
    </row>
    <row r="28" spans="1:31" ht="17.100000000000001" customHeight="1" thickBot="1" x14ac:dyDescent="0.25">
      <c r="A28" s="125"/>
      <c r="B28" s="129" t="s">
        <v>180</v>
      </c>
      <c r="C28" s="128">
        <f t="shared" ref="C28:D45" si="0">+IF(C6&gt;0,(G6-C6)/C6,"-")</f>
        <v>0.33333333333333331</v>
      </c>
      <c r="D28" s="128">
        <f t="shared" si="0"/>
        <v>-0.5</v>
      </c>
      <c r="E28" s="125"/>
      <c r="F28" s="125"/>
    </row>
    <row r="29" spans="1:31" ht="17.100000000000001" customHeight="1" thickBot="1" x14ac:dyDescent="0.25">
      <c r="A29" s="125"/>
      <c r="B29" s="129" t="s">
        <v>181</v>
      </c>
      <c r="C29" s="128" t="str">
        <f t="shared" si="0"/>
        <v>-</v>
      </c>
      <c r="D29" s="128">
        <f t="shared" si="0"/>
        <v>-0.5</v>
      </c>
      <c r="E29" s="125"/>
      <c r="F29" s="125"/>
    </row>
    <row r="30" spans="1:31" ht="17.100000000000001" customHeight="1" thickBot="1" x14ac:dyDescent="0.25">
      <c r="A30" s="125"/>
      <c r="B30" s="129" t="s">
        <v>182</v>
      </c>
      <c r="C30" s="128">
        <f t="shared" si="0"/>
        <v>2</v>
      </c>
      <c r="D30" s="128" t="str">
        <f t="shared" si="0"/>
        <v>-</v>
      </c>
      <c r="E30" s="125"/>
      <c r="F30" s="125"/>
    </row>
    <row r="31" spans="1:31" ht="17.100000000000001" customHeight="1" thickBot="1" x14ac:dyDescent="0.25">
      <c r="A31" s="125"/>
      <c r="B31" s="129" t="s">
        <v>183</v>
      </c>
      <c r="C31" s="128" t="str">
        <f t="shared" si="0"/>
        <v>-</v>
      </c>
      <c r="D31" s="128" t="str">
        <f t="shared" si="0"/>
        <v>-</v>
      </c>
      <c r="E31" s="125"/>
      <c r="F31" s="125"/>
    </row>
    <row r="32" spans="1:31" ht="17.100000000000001" customHeight="1" thickBot="1" x14ac:dyDescent="0.25">
      <c r="A32" s="125"/>
      <c r="B32" s="129" t="s">
        <v>184</v>
      </c>
      <c r="C32" s="128">
        <f t="shared" si="0"/>
        <v>4</v>
      </c>
      <c r="D32" s="128">
        <f t="shared" si="0"/>
        <v>-0.25</v>
      </c>
      <c r="E32" s="125"/>
      <c r="F32" s="125"/>
    </row>
    <row r="33" spans="1:6" ht="17.100000000000001" customHeight="1" thickBot="1" x14ac:dyDescent="0.25">
      <c r="A33" s="125"/>
      <c r="B33" s="129" t="s">
        <v>185</v>
      </c>
      <c r="C33" s="128" t="str">
        <f t="shared" si="0"/>
        <v>-</v>
      </c>
      <c r="D33" s="128">
        <f t="shared" si="0"/>
        <v>-1</v>
      </c>
      <c r="E33" s="125"/>
      <c r="F33" s="125"/>
    </row>
    <row r="34" spans="1:6" ht="17.100000000000001" customHeight="1" thickBot="1" x14ac:dyDescent="0.25">
      <c r="A34" s="125"/>
      <c r="B34" s="129" t="s">
        <v>186</v>
      </c>
      <c r="C34" s="128">
        <f t="shared" si="0"/>
        <v>4.5</v>
      </c>
      <c r="D34" s="128" t="str">
        <f t="shared" si="0"/>
        <v>-</v>
      </c>
      <c r="E34" s="125"/>
      <c r="F34" s="125"/>
    </row>
    <row r="35" spans="1:6" ht="17.100000000000001" customHeight="1" thickBot="1" x14ac:dyDescent="0.25">
      <c r="A35" s="125"/>
      <c r="B35" s="129" t="s">
        <v>187</v>
      </c>
      <c r="C35" s="128">
        <f t="shared" si="0"/>
        <v>-0.66666666666666663</v>
      </c>
      <c r="D35" s="128" t="str">
        <f t="shared" si="0"/>
        <v>-</v>
      </c>
      <c r="E35" s="125"/>
      <c r="F35" s="125"/>
    </row>
    <row r="36" spans="1:6" ht="17.100000000000001" customHeight="1" thickBot="1" x14ac:dyDescent="0.25">
      <c r="A36" s="125"/>
      <c r="B36" s="129" t="s">
        <v>188</v>
      </c>
      <c r="C36" s="128">
        <f t="shared" si="0"/>
        <v>-0.66666666666666663</v>
      </c>
      <c r="D36" s="128">
        <f t="shared" si="0"/>
        <v>0</v>
      </c>
      <c r="E36" s="125"/>
      <c r="F36" s="125"/>
    </row>
    <row r="37" spans="1:6" ht="17.100000000000001" customHeight="1" thickBot="1" x14ac:dyDescent="0.25">
      <c r="A37" s="125"/>
      <c r="B37" s="129" t="s">
        <v>189</v>
      </c>
      <c r="C37" s="128">
        <f t="shared" si="0"/>
        <v>-0.5</v>
      </c>
      <c r="D37" s="128">
        <f t="shared" si="0"/>
        <v>14</v>
      </c>
      <c r="E37" s="125"/>
      <c r="F37" s="125"/>
    </row>
    <row r="38" spans="1:6" ht="17.100000000000001" customHeight="1" thickBot="1" x14ac:dyDescent="0.25">
      <c r="A38" s="125"/>
      <c r="B38" s="129" t="s">
        <v>190</v>
      </c>
      <c r="C38" s="128">
        <f t="shared" si="0"/>
        <v>-1</v>
      </c>
      <c r="D38" s="128">
        <f t="shared" si="0"/>
        <v>0</v>
      </c>
      <c r="E38" s="125"/>
      <c r="F38" s="125"/>
    </row>
    <row r="39" spans="1:6" ht="17.100000000000001" customHeight="1" thickBot="1" x14ac:dyDescent="0.25">
      <c r="A39" s="125"/>
      <c r="B39" s="129" t="s">
        <v>191</v>
      </c>
      <c r="C39" s="128">
        <f t="shared" si="0"/>
        <v>-0.5</v>
      </c>
      <c r="D39" s="128">
        <f t="shared" si="0"/>
        <v>2</v>
      </c>
      <c r="E39" s="125"/>
      <c r="F39" s="125"/>
    </row>
    <row r="40" spans="1:6" ht="17.100000000000001" customHeight="1" thickBot="1" x14ac:dyDescent="0.25">
      <c r="A40" s="125"/>
      <c r="B40" s="129" t="s">
        <v>192</v>
      </c>
      <c r="C40" s="128">
        <f t="shared" si="0"/>
        <v>0.16666666666666666</v>
      </c>
      <c r="D40" s="128">
        <f t="shared" si="0"/>
        <v>0.17647058823529413</v>
      </c>
      <c r="E40" s="125"/>
      <c r="F40" s="125"/>
    </row>
    <row r="41" spans="1:6" ht="17.100000000000001" customHeight="1" thickBot="1" x14ac:dyDescent="0.25">
      <c r="A41" s="125"/>
      <c r="B41" s="129" t="s">
        <v>193</v>
      </c>
      <c r="C41" s="128" t="str">
        <f t="shared" si="0"/>
        <v>-</v>
      </c>
      <c r="D41" s="128" t="str">
        <f t="shared" si="0"/>
        <v>-</v>
      </c>
      <c r="E41" s="125"/>
      <c r="F41" s="125"/>
    </row>
    <row r="42" spans="1:6" ht="17.100000000000001" customHeight="1" thickBot="1" x14ac:dyDescent="0.25">
      <c r="A42" s="125"/>
      <c r="B42" s="129" t="s">
        <v>194</v>
      </c>
      <c r="C42" s="128" t="str">
        <f t="shared" si="0"/>
        <v>-</v>
      </c>
      <c r="D42" s="128" t="str">
        <f t="shared" si="0"/>
        <v>-</v>
      </c>
      <c r="E42" s="125"/>
      <c r="F42" s="125"/>
    </row>
    <row r="43" spans="1:6" ht="17.100000000000001" customHeight="1" thickBot="1" x14ac:dyDescent="0.25">
      <c r="A43" s="125"/>
      <c r="B43" s="129" t="s">
        <v>195</v>
      </c>
      <c r="C43" s="128" t="str">
        <f t="shared" si="0"/>
        <v>-</v>
      </c>
      <c r="D43" s="128" t="str">
        <f t="shared" si="0"/>
        <v>-</v>
      </c>
      <c r="E43" s="125"/>
      <c r="F43" s="125"/>
    </row>
    <row r="44" spans="1:6" ht="17.100000000000001" customHeight="1" thickBot="1" x14ac:dyDescent="0.25">
      <c r="A44" s="125"/>
      <c r="B44" s="129" t="s">
        <v>196</v>
      </c>
      <c r="C44" s="145" t="str">
        <f t="shared" si="0"/>
        <v>-</v>
      </c>
      <c r="D44" s="128">
        <f t="shared" si="0"/>
        <v>-1</v>
      </c>
      <c r="E44" s="125"/>
      <c r="F44" s="125"/>
    </row>
    <row r="45" spans="1:6" ht="17.100000000000001" customHeight="1" thickBot="1" x14ac:dyDescent="0.25">
      <c r="A45" s="125"/>
      <c r="B45" s="127" t="s">
        <v>197</v>
      </c>
      <c r="C45" s="126">
        <f t="shared" si="0"/>
        <v>0.32692307692307693</v>
      </c>
      <c r="D45" s="126">
        <f t="shared" si="0"/>
        <v>0.40677966101694918</v>
      </c>
      <c r="E45" s="125"/>
      <c r="F45" s="125"/>
    </row>
  </sheetData>
  <mergeCells count="1">
    <mergeCell ref="B25:E25"/>
  </mergeCells>
  <pageMargins left="0.75" right="0.75" top="1" bottom="1" header="0" footer="0"/>
  <pageSetup paperSize="9" orientation="portrait"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341F25-95F8-4DBC-A8D5-5A51BBBBF8E2}">
  <dimension ref="A1:AE45"/>
  <sheetViews>
    <sheetView topLeftCell="A16" zoomScaleNormal="100" workbookViewId="0"/>
  </sheetViews>
  <sheetFormatPr baseColWidth="10" defaultColWidth="11.42578125" defaultRowHeight="12.75" x14ac:dyDescent="0.2"/>
  <cols>
    <col min="1" max="1" width="8.7109375" style="144" customWidth="1"/>
    <col min="2" max="2" width="33.7109375" style="144" customWidth="1"/>
    <col min="3" max="20" width="12.28515625" style="144" customWidth="1"/>
    <col min="21" max="21" width="12.140625" style="144" customWidth="1"/>
    <col min="22" max="54" width="12.28515625" style="144" customWidth="1"/>
    <col min="55" max="16384" width="11.42578125" style="144"/>
  </cols>
  <sheetData>
    <row r="1" spans="1:31" x14ac:dyDescent="0.2">
      <c r="A1" s="125"/>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row>
    <row r="2" spans="1:31" ht="40.5" customHeight="1" x14ac:dyDescent="0.25">
      <c r="A2" s="125"/>
      <c r="B2" s="143"/>
      <c r="C2" s="142"/>
      <c r="D2" s="142"/>
      <c r="E2" s="125"/>
      <c r="F2" s="125"/>
      <c r="G2" s="125"/>
      <c r="H2" s="125"/>
      <c r="I2" s="125"/>
      <c r="J2" s="125"/>
      <c r="K2" s="125"/>
      <c r="L2" s="125"/>
      <c r="M2" s="125"/>
      <c r="N2" s="125"/>
      <c r="O2" s="125"/>
      <c r="P2" s="125"/>
      <c r="Q2" s="89"/>
      <c r="R2" s="125"/>
      <c r="S2" s="125"/>
      <c r="T2" s="125"/>
      <c r="U2" s="125"/>
      <c r="V2" s="125"/>
      <c r="W2" s="125"/>
      <c r="X2" s="125"/>
      <c r="Y2" s="125"/>
      <c r="Z2" s="125"/>
      <c r="AA2" s="125"/>
      <c r="AB2" s="125"/>
      <c r="AC2" s="125"/>
      <c r="AD2" s="125"/>
      <c r="AE2" s="125"/>
    </row>
    <row r="3" spans="1:31" s="147" customFormat="1" ht="28.5" customHeight="1" x14ac:dyDescent="0.2">
      <c r="A3" s="139"/>
      <c r="B3" s="141"/>
      <c r="C3" s="140"/>
      <c r="D3" s="140"/>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1" x14ac:dyDescent="0.2">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row>
    <row r="5" spans="1:31" ht="39" customHeight="1" x14ac:dyDescent="0.2">
      <c r="A5" s="125"/>
      <c r="B5" s="125"/>
      <c r="C5" s="136" t="s">
        <v>103</v>
      </c>
      <c r="D5" s="136" t="s">
        <v>104</v>
      </c>
      <c r="E5" s="136" t="s">
        <v>105</v>
      </c>
      <c r="F5" s="137" t="s">
        <v>106</v>
      </c>
      <c r="G5" s="136" t="s">
        <v>107</v>
      </c>
      <c r="H5" s="136" t="s">
        <v>316</v>
      </c>
    </row>
    <row r="6" spans="1:31" ht="17.100000000000001" customHeight="1" thickBot="1" x14ac:dyDescent="0.25">
      <c r="A6" s="125"/>
      <c r="B6" s="129" t="s">
        <v>180</v>
      </c>
      <c r="C6" s="146">
        <v>44</v>
      </c>
      <c r="D6" s="134">
        <v>68</v>
      </c>
      <c r="E6" s="134">
        <v>56</v>
      </c>
      <c r="F6" s="146">
        <v>97</v>
      </c>
      <c r="G6" s="146">
        <v>67</v>
      </c>
      <c r="H6" s="146">
        <v>69</v>
      </c>
    </row>
    <row r="7" spans="1:31" ht="17.100000000000001" customHeight="1" thickBot="1" x14ac:dyDescent="0.25">
      <c r="A7" s="125"/>
      <c r="B7" s="129" t="s">
        <v>181</v>
      </c>
      <c r="C7" s="146">
        <v>1</v>
      </c>
      <c r="D7" s="134">
        <v>4</v>
      </c>
      <c r="E7" s="134">
        <v>0</v>
      </c>
      <c r="F7" s="146">
        <v>2</v>
      </c>
      <c r="G7" s="146">
        <v>5</v>
      </c>
      <c r="H7" s="146">
        <v>1</v>
      </c>
    </row>
    <row r="8" spans="1:31" ht="17.100000000000001" customHeight="1" thickBot="1" x14ac:dyDescent="0.25">
      <c r="A8" s="125"/>
      <c r="B8" s="129" t="s">
        <v>182</v>
      </c>
      <c r="C8" s="146">
        <v>3</v>
      </c>
      <c r="D8" s="134">
        <v>16</v>
      </c>
      <c r="E8" s="134">
        <v>6</v>
      </c>
      <c r="F8" s="146">
        <v>13</v>
      </c>
      <c r="G8" s="146">
        <v>16</v>
      </c>
      <c r="H8" s="146">
        <v>25</v>
      </c>
    </row>
    <row r="9" spans="1:31" ht="17.100000000000001" customHeight="1" thickBot="1" x14ac:dyDescent="0.25">
      <c r="A9" s="125"/>
      <c r="B9" s="129" t="s">
        <v>183</v>
      </c>
      <c r="C9" s="146">
        <v>0</v>
      </c>
      <c r="D9" s="134">
        <v>0</v>
      </c>
      <c r="E9" s="134">
        <v>5</v>
      </c>
      <c r="F9" s="146">
        <v>3</v>
      </c>
      <c r="G9" s="146">
        <v>0</v>
      </c>
      <c r="H9" s="146">
        <v>2</v>
      </c>
    </row>
    <row r="10" spans="1:31" ht="17.100000000000001" customHeight="1" thickBot="1" x14ac:dyDescent="0.25">
      <c r="A10" s="125"/>
      <c r="B10" s="129" t="s">
        <v>184</v>
      </c>
      <c r="C10" s="146">
        <v>15</v>
      </c>
      <c r="D10" s="134">
        <v>18</v>
      </c>
      <c r="E10" s="134">
        <v>10</v>
      </c>
      <c r="F10" s="146">
        <v>25</v>
      </c>
      <c r="G10" s="146">
        <v>25</v>
      </c>
      <c r="H10" s="146">
        <v>23</v>
      </c>
    </row>
    <row r="11" spans="1:31" ht="17.100000000000001" customHeight="1" thickBot="1" x14ac:dyDescent="0.25">
      <c r="A11" s="125"/>
      <c r="B11" s="129" t="s">
        <v>185</v>
      </c>
      <c r="C11" s="146">
        <v>10</v>
      </c>
      <c r="D11" s="134">
        <v>5</v>
      </c>
      <c r="E11" s="134">
        <v>2</v>
      </c>
      <c r="F11" s="146">
        <v>9</v>
      </c>
      <c r="G11" s="146">
        <v>12</v>
      </c>
      <c r="H11" s="146">
        <v>2</v>
      </c>
    </row>
    <row r="12" spans="1:31" ht="17.100000000000001" customHeight="1" thickBot="1" x14ac:dyDescent="0.25">
      <c r="A12" s="125"/>
      <c r="B12" s="129" t="s">
        <v>186</v>
      </c>
      <c r="C12" s="146">
        <v>12</v>
      </c>
      <c r="D12" s="134">
        <v>21</v>
      </c>
      <c r="E12" s="134">
        <v>13</v>
      </c>
      <c r="F12" s="146">
        <v>18</v>
      </c>
      <c r="G12" s="146">
        <v>9</v>
      </c>
      <c r="H12" s="146">
        <v>15</v>
      </c>
    </row>
    <row r="13" spans="1:31" ht="17.100000000000001" customHeight="1" thickBot="1" x14ac:dyDescent="0.25">
      <c r="A13" s="125"/>
      <c r="B13" s="129" t="s">
        <v>187</v>
      </c>
      <c r="C13" s="146">
        <v>7</v>
      </c>
      <c r="D13" s="134">
        <v>3</v>
      </c>
      <c r="E13" s="134">
        <v>2</v>
      </c>
      <c r="F13" s="146">
        <v>1</v>
      </c>
      <c r="G13" s="146">
        <v>7</v>
      </c>
      <c r="H13" s="146">
        <v>12</v>
      </c>
    </row>
    <row r="14" spans="1:31" ht="17.100000000000001" customHeight="1" thickBot="1" x14ac:dyDescent="0.25">
      <c r="A14" s="125"/>
      <c r="B14" s="129" t="s">
        <v>188</v>
      </c>
      <c r="C14" s="146">
        <v>56</v>
      </c>
      <c r="D14" s="134">
        <v>54</v>
      </c>
      <c r="E14" s="134">
        <v>21</v>
      </c>
      <c r="F14" s="146">
        <v>42</v>
      </c>
      <c r="G14" s="146">
        <v>59</v>
      </c>
      <c r="H14" s="146">
        <v>34</v>
      </c>
    </row>
    <row r="15" spans="1:31" ht="17.100000000000001" customHeight="1" thickBot="1" x14ac:dyDescent="0.25">
      <c r="A15" s="125"/>
      <c r="B15" s="129" t="s">
        <v>189</v>
      </c>
      <c r="C15" s="146">
        <v>57</v>
      </c>
      <c r="D15" s="134">
        <v>69</v>
      </c>
      <c r="E15" s="134">
        <v>98</v>
      </c>
      <c r="F15" s="146">
        <v>88</v>
      </c>
      <c r="G15" s="146">
        <v>83</v>
      </c>
      <c r="H15" s="146">
        <v>95</v>
      </c>
    </row>
    <row r="16" spans="1:31" ht="17.100000000000001" customHeight="1" thickBot="1" x14ac:dyDescent="0.25">
      <c r="A16" s="125"/>
      <c r="B16" s="129" t="s">
        <v>190</v>
      </c>
      <c r="C16" s="146">
        <v>3</v>
      </c>
      <c r="D16" s="134">
        <v>4</v>
      </c>
      <c r="E16" s="134">
        <v>3</v>
      </c>
      <c r="F16" s="146">
        <v>3</v>
      </c>
      <c r="G16" s="146">
        <v>2</v>
      </c>
      <c r="H16" s="146">
        <v>4</v>
      </c>
    </row>
    <row r="17" spans="1:31" ht="17.100000000000001" customHeight="1" thickBot="1" x14ac:dyDescent="0.25">
      <c r="A17" s="125"/>
      <c r="B17" s="129" t="s">
        <v>191</v>
      </c>
      <c r="C17" s="146">
        <v>4</v>
      </c>
      <c r="D17" s="134">
        <v>3</v>
      </c>
      <c r="E17" s="134">
        <v>3</v>
      </c>
      <c r="F17" s="146">
        <v>2</v>
      </c>
      <c r="G17" s="146">
        <v>5</v>
      </c>
      <c r="H17" s="146">
        <v>3</v>
      </c>
    </row>
    <row r="18" spans="1:31" ht="17.100000000000001" customHeight="1" thickBot="1" x14ac:dyDescent="0.25">
      <c r="A18" s="125"/>
      <c r="B18" s="129" t="s">
        <v>192</v>
      </c>
      <c r="C18" s="146">
        <v>196</v>
      </c>
      <c r="D18" s="134">
        <v>232</v>
      </c>
      <c r="E18" s="134">
        <v>152</v>
      </c>
      <c r="F18" s="146">
        <v>291</v>
      </c>
      <c r="G18" s="146">
        <v>217</v>
      </c>
      <c r="H18" s="146">
        <v>227</v>
      </c>
    </row>
    <row r="19" spans="1:31" ht="17.100000000000001" customHeight="1" thickBot="1" x14ac:dyDescent="0.25">
      <c r="A19" s="125"/>
      <c r="B19" s="129" t="s">
        <v>193</v>
      </c>
      <c r="C19" s="146">
        <v>20</v>
      </c>
      <c r="D19" s="134">
        <v>16</v>
      </c>
      <c r="E19" s="134">
        <v>16</v>
      </c>
      <c r="F19" s="146">
        <v>29</v>
      </c>
      <c r="G19" s="146">
        <v>33</v>
      </c>
      <c r="H19" s="146">
        <v>26</v>
      </c>
    </row>
    <row r="20" spans="1:31" ht="17.100000000000001" customHeight="1" thickBot="1" x14ac:dyDescent="0.25">
      <c r="A20" s="125"/>
      <c r="B20" s="129" t="s">
        <v>194</v>
      </c>
      <c r="C20" s="146">
        <v>0</v>
      </c>
      <c r="D20" s="134">
        <v>0</v>
      </c>
      <c r="E20" s="134">
        <v>0</v>
      </c>
      <c r="F20" s="146">
        <v>1</v>
      </c>
      <c r="G20" s="146">
        <v>0</v>
      </c>
      <c r="H20" s="146">
        <v>0</v>
      </c>
    </row>
    <row r="21" spans="1:31" ht="17.100000000000001" customHeight="1" thickBot="1" x14ac:dyDescent="0.25">
      <c r="A21" s="125"/>
      <c r="B21" s="129" t="s">
        <v>195</v>
      </c>
      <c r="C21" s="146">
        <v>15</v>
      </c>
      <c r="D21" s="134">
        <v>13</v>
      </c>
      <c r="E21" s="134">
        <v>10</v>
      </c>
      <c r="F21" s="146">
        <v>23</v>
      </c>
      <c r="G21" s="146">
        <v>33</v>
      </c>
      <c r="H21" s="146">
        <v>22</v>
      </c>
    </row>
    <row r="22" spans="1:31" ht="17.100000000000001" customHeight="1" thickBot="1" x14ac:dyDescent="0.25">
      <c r="A22" s="125"/>
      <c r="B22" s="129" t="s">
        <v>196</v>
      </c>
      <c r="C22" s="146">
        <v>0</v>
      </c>
      <c r="D22" s="134">
        <v>5</v>
      </c>
      <c r="E22" s="134">
        <v>5</v>
      </c>
      <c r="F22" s="146">
        <v>3</v>
      </c>
      <c r="G22" s="146">
        <v>2</v>
      </c>
      <c r="H22" s="146">
        <v>10</v>
      </c>
    </row>
    <row r="23" spans="1:31" ht="17.100000000000001" customHeight="1" thickBot="1" x14ac:dyDescent="0.25">
      <c r="A23" s="125"/>
      <c r="B23" s="127" t="s">
        <v>197</v>
      </c>
      <c r="C23" s="133">
        <v>443</v>
      </c>
      <c r="D23" s="133">
        <v>531</v>
      </c>
      <c r="E23" s="133">
        <v>402</v>
      </c>
      <c r="F23" s="133">
        <v>650</v>
      </c>
      <c r="G23" s="133">
        <v>575</v>
      </c>
      <c r="H23" s="133">
        <v>570</v>
      </c>
    </row>
    <row r="24" spans="1:31" ht="28.5" customHeight="1" x14ac:dyDescent="0.2">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row>
    <row r="25" spans="1:31" ht="33" customHeight="1" x14ac:dyDescent="0.2">
      <c r="A25" s="125"/>
      <c r="B25" s="187"/>
      <c r="C25" s="187"/>
      <c r="D25" s="187"/>
      <c r="E25" s="187"/>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row>
    <row r="26" spans="1:31" x14ac:dyDescent="0.2">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row>
    <row r="27" spans="1:31" ht="39" customHeight="1" x14ac:dyDescent="0.2">
      <c r="A27" s="125"/>
      <c r="B27" s="125"/>
      <c r="C27" s="130" t="s">
        <v>198</v>
      </c>
      <c r="D27" s="130" t="s">
        <v>317</v>
      </c>
      <c r="E27" s="125"/>
      <c r="F27" s="125"/>
    </row>
    <row r="28" spans="1:31" ht="17.100000000000001" customHeight="1" thickBot="1" x14ac:dyDescent="0.25">
      <c r="A28" s="125"/>
      <c r="B28" s="129" t="s">
        <v>180</v>
      </c>
      <c r="C28" s="128">
        <f t="shared" ref="C28:D45" si="0">+IF(C6&gt;0,(G6-C6)/C6,"-")</f>
        <v>0.52272727272727271</v>
      </c>
      <c r="D28" s="128">
        <f t="shared" si="0"/>
        <v>1.4705882352941176E-2</v>
      </c>
      <c r="E28" s="125"/>
      <c r="F28" s="125"/>
    </row>
    <row r="29" spans="1:31" ht="17.100000000000001" customHeight="1" thickBot="1" x14ac:dyDescent="0.25">
      <c r="A29" s="125"/>
      <c r="B29" s="129" t="s">
        <v>181</v>
      </c>
      <c r="C29" s="128">
        <f t="shared" si="0"/>
        <v>4</v>
      </c>
      <c r="D29" s="128">
        <f t="shared" si="0"/>
        <v>-0.75</v>
      </c>
      <c r="E29" s="125"/>
      <c r="F29" s="125"/>
    </row>
    <row r="30" spans="1:31" ht="17.100000000000001" customHeight="1" thickBot="1" x14ac:dyDescent="0.25">
      <c r="A30" s="125"/>
      <c r="B30" s="129" t="s">
        <v>182</v>
      </c>
      <c r="C30" s="128">
        <f t="shared" si="0"/>
        <v>4.333333333333333</v>
      </c>
      <c r="D30" s="128">
        <f t="shared" si="0"/>
        <v>0.5625</v>
      </c>
      <c r="E30" s="125"/>
      <c r="F30" s="125"/>
    </row>
    <row r="31" spans="1:31" ht="17.100000000000001" customHeight="1" thickBot="1" x14ac:dyDescent="0.25">
      <c r="A31" s="125"/>
      <c r="B31" s="129" t="s">
        <v>183</v>
      </c>
      <c r="C31" s="128" t="str">
        <f t="shared" si="0"/>
        <v>-</v>
      </c>
      <c r="D31" s="128" t="str">
        <f t="shared" si="0"/>
        <v>-</v>
      </c>
      <c r="E31" s="125"/>
      <c r="F31" s="125"/>
    </row>
    <row r="32" spans="1:31" ht="17.100000000000001" customHeight="1" thickBot="1" x14ac:dyDescent="0.25">
      <c r="A32" s="125"/>
      <c r="B32" s="129" t="s">
        <v>184</v>
      </c>
      <c r="C32" s="128">
        <f t="shared" si="0"/>
        <v>0.66666666666666663</v>
      </c>
      <c r="D32" s="128">
        <f t="shared" si="0"/>
        <v>0.27777777777777779</v>
      </c>
      <c r="E32" s="125"/>
      <c r="F32" s="125"/>
    </row>
    <row r="33" spans="1:6" ht="17.100000000000001" customHeight="1" thickBot="1" x14ac:dyDescent="0.25">
      <c r="A33" s="125"/>
      <c r="B33" s="129" t="s">
        <v>185</v>
      </c>
      <c r="C33" s="128">
        <f t="shared" si="0"/>
        <v>0.2</v>
      </c>
      <c r="D33" s="128">
        <f t="shared" si="0"/>
        <v>-0.6</v>
      </c>
      <c r="E33" s="125"/>
      <c r="F33" s="125"/>
    </row>
    <row r="34" spans="1:6" ht="17.100000000000001" customHeight="1" thickBot="1" x14ac:dyDescent="0.25">
      <c r="A34" s="125"/>
      <c r="B34" s="129" t="s">
        <v>186</v>
      </c>
      <c r="C34" s="128">
        <f t="shared" si="0"/>
        <v>-0.25</v>
      </c>
      <c r="D34" s="128">
        <f t="shared" si="0"/>
        <v>-0.2857142857142857</v>
      </c>
      <c r="E34" s="125"/>
      <c r="F34" s="125"/>
    </row>
    <row r="35" spans="1:6" ht="17.100000000000001" customHeight="1" thickBot="1" x14ac:dyDescent="0.25">
      <c r="A35" s="125"/>
      <c r="B35" s="129" t="s">
        <v>187</v>
      </c>
      <c r="C35" s="128">
        <f t="shared" si="0"/>
        <v>0</v>
      </c>
      <c r="D35" s="128">
        <f t="shared" si="0"/>
        <v>3</v>
      </c>
      <c r="E35" s="125"/>
      <c r="F35" s="125"/>
    </row>
    <row r="36" spans="1:6" ht="17.100000000000001" customHeight="1" thickBot="1" x14ac:dyDescent="0.25">
      <c r="A36" s="125"/>
      <c r="B36" s="129" t="s">
        <v>188</v>
      </c>
      <c r="C36" s="128">
        <f t="shared" si="0"/>
        <v>5.3571428571428568E-2</v>
      </c>
      <c r="D36" s="128">
        <f t="shared" si="0"/>
        <v>-0.37037037037037035</v>
      </c>
      <c r="E36" s="125"/>
      <c r="F36" s="125"/>
    </row>
    <row r="37" spans="1:6" ht="17.100000000000001" customHeight="1" thickBot="1" x14ac:dyDescent="0.25">
      <c r="A37" s="125"/>
      <c r="B37" s="129" t="s">
        <v>189</v>
      </c>
      <c r="C37" s="128">
        <f t="shared" si="0"/>
        <v>0.45614035087719296</v>
      </c>
      <c r="D37" s="128">
        <f t="shared" si="0"/>
        <v>0.37681159420289856</v>
      </c>
      <c r="E37" s="125"/>
      <c r="F37" s="125"/>
    </row>
    <row r="38" spans="1:6" ht="17.100000000000001" customHeight="1" thickBot="1" x14ac:dyDescent="0.25">
      <c r="A38" s="125"/>
      <c r="B38" s="129" t="s">
        <v>190</v>
      </c>
      <c r="C38" s="128">
        <f t="shared" si="0"/>
        <v>-0.33333333333333331</v>
      </c>
      <c r="D38" s="128">
        <f t="shared" si="0"/>
        <v>0</v>
      </c>
      <c r="E38" s="125"/>
      <c r="F38" s="125"/>
    </row>
    <row r="39" spans="1:6" ht="17.100000000000001" customHeight="1" thickBot="1" x14ac:dyDescent="0.25">
      <c r="A39" s="125"/>
      <c r="B39" s="129" t="s">
        <v>191</v>
      </c>
      <c r="C39" s="128">
        <f t="shared" si="0"/>
        <v>0.25</v>
      </c>
      <c r="D39" s="128">
        <f t="shared" si="0"/>
        <v>0</v>
      </c>
      <c r="E39" s="125"/>
      <c r="F39" s="125"/>
    </row>
    <row r="40" spans="1:6" ht="17.100000000000001" customHeight="1" thickBot="1" x14ac:dyDescent="0.25">
      <c r="A40" s="125"/>
      <c r="B40" s="129" t="s">
        <v>192</v>
      </c>
      <c r="C40" s="128">
        <f t="shared" si="0"/>
        <v>0.10714285714285714</v>
      </c>
      <c r="D40" s="128">
        <f t="shared" si="0"/>
        <v>-2.1551724137931036E-2</v>
      </c>
      <c r="E40" s="125"/>
      <c r="F40" s="125"/>
    </row>
    <row r="41" spans="1:6" ht="17.100000000000001" customHeight="1" thickBot="1" x14ac:dyDescent="0.25">
      <c r="A41" s="125"/>
      <c r="B41" s="129" t="s">
        <v>193</v>
      </c>
      <c r="C41" s="128">
        <f t="shared" si="0"/>
        <v>0.65</v>
      </c>
      <c r="D41" s="128">
        <f t="shared" si="0"/>
        <v>0.625</v>
      </c>
      <c r="E41" s="125"/>
      <c r="F41" s="125"/>
    </row>
    <row r="42" spans="1:6" ht="17.100000000000001" customHeight="1" thickBot="1" x14ac:dyDescent="0.25">
      <c r="A42" s="125"/>
      <c r="B42" s="129" t="s">
        <v>194</v>
      </c>
      <c r="C42" s="128" t="str">
        <f t="shared" si="0"/>
        <v>-</v>
      </c>
      <c r="D42" s="128" t="str">
        <f t="shared" si="0"/>
        <v>-</v>
      </c>
      <c r="E42" s="125"/>
      <c r="F42" s="125"/>
    </row>
    <row r="43" spans="1:6" ht="17.100000000000001" customHeight="1" thickBot="1" x14ac:dyDescent="0.25">
      <c r="A43" s="125"/>
      <c r="B43" s="129" t="s">
        <v>195</v>
      </c>
      <c r="C43" s="128">
        <f t="shared" si="0"/>
        <v>1.2</v>
      </c>
      <c r="D43" s="128">
        <f t="shared" si="0"/>
        <v>0.69230769230769229</v>
      </c>
      <c r="E43" s="125"/>
      <c r="F43" s="125"/>
    </row>
    <row r="44" spans="1:6" ht="17.100000000000001" customHeight="1" thickBot="1" x14ac:dyDescent="0.25">
      <c r="A44" s="125"/>
      <c r="B44" s="129" t="s">
        <v>196</v>
      </c>
      <c r="C44" s="145" t="str">
        <f t="shared" si="0"/>
        <v>-</v>
      </c>
      <c r="D44" s="128">
        <f t="shared" si="0"/>
        <v>1</v>
      </c>
      <c r="E44" s="125"/>
      <c r="F44" s="125"/>
    </row>
    <row r="45" spans="1:6" ht="17.100000000000001" customHeight="1" thickBot="1" x14ac:dyDescent="0.25">
      <c r="A45" s="125"/>
      <c r="B45" s="127" t="s">
        <v>197</v>
      </c>
      <c r="C45" s="126">
        <f t="shared" si="0"/>
        <v>0.2979683972911964</v>
      </c>
      <c r="D45" s="126">
        <f t="shared" si="0"/>
        <v>7.3446327683615822E-2</v>
      </c>
      <c r="E45" s="125"/>
      <c r="F45" s="125"/>
    </row>
  </sheetData>
  <mergeCells count="1">
    <mergeCell ref="B25:E25"/>
  </mergeCells>
  <pageMargins left="0.75" right="0.75" top="1" bottom="1" header="0" footer="0"/>
  <pageSetup paperSize="9" orientation="portrait"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4"/>
  <dimension ref="A2:R72"/>
  <sheetViews>
    <sheetView topLeftCell="A11" zoomScaleNormal="100" workbookViewId="0"/>
  </sheetViews>
  <sheetFormatPr baseColWidth="10" defaultColWidth="11.42578125" defaultRowHeight="12.75" x14ac:dyDescent="0.2"/>
  <cols>
    <col min="1" max="1" width="10.42578125" style="12" customWidth="1"/>
    <col min="2" max="2" width="32.85546875" style="12" bestFit="1" customWidth="1"/>
    <col min="3" max="11" width="12.42578125" style="12" customWidth="1"/>
    <col min="12" max="12" width="12.42578125" style="12" hidden="1" customWidth="1"/>
    <col min="13" max="13" width="11.85546875" style="12" customWidth="1"/>
    <col min="14" max="14" width="13.85546875" style="12" hidden="1" customWidth="1"/>
    <col min="15" max="15" width="0.42578125" style="12" hidden="1" customWidth="1"/>
    <col min="16" max="16" width="0.140625" style="12" hidden="1" customWidth="1"/>
    <col min="17" max="17" width="10.42578125" style="12" hidden="1" customWidth="1"/>
    <col min="18" max="47" width="12.42578125" style="12" customWidth="1"/>
    <col min="48" max="16384" width="11.42578125" style="12"/>
  </cols>
  <sheetData>
    <row r="2" spans="1:8" ht="40.5" customHeight="1" x14ac:dyDescent="0.2">
      <c r="B2" s="10"/>
      <c r="C2" s="11"/>
      <c r="D2" s="11"/>
    </row>
    <row r="3" spans="1:8" ht="27.95" customHeight="1" x14ac:dyDescent="0.2">
      <c r="B3" s="10"/>
    </row>
    <row r="5" spans="1:8" ht="39" customHeight="1" x14ac:dyDescent="0.2">
      <c r="C5" s="38" t="s">
        <v>103</v>
      </c>
      <c r="D5" s="38" t="s">
        <v>104</v>
      </c>
      <c r="E5" s="38" t="s">
        <v>105</v>
      </c>
      <c r="F5" s="60" t="s">
        <v>106</v>
      </c>
      <c r="G5" s="38" t="s">
        <v>107</v>
      </c>
      <c r="H5" s="38" t="s">
        <v>316</v>
      </c>
    </row>
    <row r="6" spans="1:8" ht="17.100000000000001" customHeight="1" thickBot="1" x14ac:dyDescent="0.25">
      <c r="B6" s="54" t="s">
        <v>180</v>
      </c>
      <c r="C6" s="40">
        <v>6671</v>
      </c>
      <c r="D6" s="40">
        <v>6996</v>
      </c>
      <c r="E6" s="40">
        <v>6584</v>
      </c>
      <c r="F6" s="40">
        <v>6763</v>
      </c>
      <c r="G6" s="40">
        <v>6617</v>
      </c>
      <c r="H6" s="40">
        <v>6260</v>
      </c>
    </row>
    <row r="7" spans="1:8" ht="17.100000000000001" customHeight="1" thickBot="1" x14ac:dyDescent="0.25">
      <c r="B7" s="54" t="s">
        <v>181</v>
      </c>
      <c r="C7" s="40">
        <v>714</v>
      </c>
      <c r="D7" s="40">
        <v>749</v>
      </c>
      <c r="E7" s="40">
        <v>877</v>
      </c>
      <c r="F7" s="40">
        <v>763</v>
      </c>
      <c r="G7" s="40">
        <v>780</v>
      </c>
      <c r="H7" s="40">
        <v>789</v>
      </c>
    </row>
    <row r="8" spans="1:8" ht="17.100000000000001" customHeight="1" thickBot="1" x14ac:dyDescent="0.25">
      <c r="B8" s="54" t="s">
        <v>182</v>
      </c>
      <c r="C8" s="40">
        <v>602</v>
      </c>
      <c r="D8" s="40">
        <v>700</v>
      </c>
      <c r="E8" s="40">
        <v>601</v>
      </c>
      <c r="F8" s="40">
        <v>583</v>
      </c>
      <c r="G8" s="40">
        <v>702</v>
      </c>
      <c r="H8" s="40">
        <v>627</v>
      </c>
    </row>
    <row r="9" spans="1:8" ht="17.100000000000001" customHeight="1" thickBot="1" x14ac:dyDescent="0.25">
      <c r="B9" s="54" t="s">
        <v>183</v>
      </c>
      <c r="C9" s="40">
        <v>594</v>
      </c>
      <c r="D9" s="40">
        <v>833</v>
      </c>
      <c r="E9" s="40">
        <v>824</v>
      </c>
      <c r="F9" s="40">
        <v>660</v>
      </c>
      <c r="G9" s="40">
        <v>640</v>
      </c>
      <c r="H9" s="40">
        <v>856</v>
      </c>
    </row>
    <row r="10" spans="1:8" ht="17.100000000000001" customHeight="1" thickBot="1" x14ac:dyDescent="0.25">
      <c r="B10" s="54" t="s">
        <v>184</v>
      </c>
      <c r="C10" s="40">
        <v>2567</v>
      </c>
      <c r="D10" s="40">
        <v>2590</v>
      </c>
      <c r="E10" s="40">
        <v>2597</v>
      </c>
      <c r="F10" s="40">
        <v>2590</v>
      </c>
      <c r="G10" s="40">
        <v>2780</v>
      </c>
      <c r="H10" s="40">
        <v>2616</v>
      </c>
    </row>
    <row r="11" spans="1:8" ht="17.100000000000001" customHeight="1" thickBot="1" x14ac:dyDescent="0.25">
      <c r="A11" s="67"/>
      <c r="B11" s="54" t="s">
        <v>185</v>
      </c>
      <c r="C11" s="40">
        <v>352</v>
      </c>
      <c r="D11" s="40">
        <v>336</v>
      </c>
      <c r="E11" s="40">
        <v>331</v>
      </c>
      <c r="F11" s="40">
        <v>320</v>
      </c>
      <c r="G11" s="40">
        <v>325</v>
      </c>
      <c r="H11" s="40">
        <v>331</v>
      </c>
    </row>
    <row r="12" spans="1:8" ht="17.100000000000001" customHeight="1" thickBot="1" x14ac:dyDescent="0.25">
      <c r="A12" s="67"/>
      <c r="B12" s="54" t="s">
        <v>186</v>
      </c>
      <c r="C12" s="40">
        <v>1753</v>
      </c>
      <c r="D12" s="40">
        <v>1568</v>
      </c>
      <c r="E12" s="40">
        <v>1433</v>
      </c>
      <c r="F12" s="40">
        <v>1303</v>
      </c>
      <c r="G12" s="40">
        <v>1612</v>
      </c>
      <c r="H12" s="40">
        <v>1387</v>
      </c>
    </row>
    <row r="13" spans="1:8" s="67" customFormat="1" ht="17.100000000000001" customHeight="1" thickBot="1" x14ac:dyDescent="0.25">
      <c r="B13" s="54" t="s">
        <v>187</v>
      </c>
      <c r="C13" s="40">
        <v>1219</v>
      </c>
      <c r="D13" s="40">
        <v>1083</v>
      </c>
      <c r="E13" s="40">
        <v>1218</v>
      </c>
      <c r="F13" s="40">
        <v>1080</v>
      </c>
      <c r="G13" s="40">
        <v>1146</v>
      </c>
      <c r="H13" s="40">
        <v>1104</v>
      </c>
    </row>
    <row r="14" spans="1:8" ht="17.100000000000001" customHeight="1" thickBot="1" x14ac:dyDescent="0.25">
      <c r="A14" s="67"/>
      <c r="B14" s="54" t="s">
        <v>188</v>
      </c>
      <c r="C14" s="40">
        <v>8216</v>
      </c>
      <c r="D14" s="40">
        <v>7544</v>
      </c>
      <c r="E14" s="40">
        <v>7203</v>
      </c>
      <c r="F14" s="40">
        <v>7841</v>
      </c>
      <c r="G14" s="40">
        <v>7745</v>
      </c>
      <c r="H14" s="40">
        <v>7303</v>
      </c>
    </row>
    <row r="15" spans="1:8" ht="17.100000000000001" customHeight="1" thickBot="1" x14ac:dyDescent="0.25">
      <c r="A15" s="67"/>
      <c r="B15" s="54" t="s">
        <v>189</v>
      </c>
      <c r="C15" s="40">
        <v>5688</v>
      </c>
      <c r="D15" s="40">
        <v>5405</v>
      </c>
      <c r="E15" s="40">
        <v>5308</v>
      </c>
      <c r="F15" s="40">
        <v>5353</v>
      </c>
      <c r="G15" s="40">
        <v>5353</v>
      </c>
      <c r="H15" s="40">
        <v>5442</v>
      </c>
    </row>
    <row r="16" spans="1:8" ht="17.100000000000001" customHeight="1" thickBot="1" x14ac:dyDescent="0.25">
      <c r="B16" s="54" t="s">
        <v>190</v>
      </c>
      <c r="C16" s="40">
        <v>475</v>
      </c>
      <c r="D16" s="40">
        <v>555</v>
      </c>
      <c r="E16" s="40">
        <v>485</v>
      </c>
      <c r="F16" s="40">
        <v>501</v>
      </c>
      <c r="G16" s="40">
        <v>545</v>
      </c>
      <c r="H16" s="40">
        <v>606</v>
      </c>
    </row>
    <row r="17" spans="2:18" ht="17.100000000000001" customHeight="1" thickBot="1" x14ac:dyDescent="0.25">
      <c r="B17" s="54" t="s">
        <v>191</v>
      </c>
      <c r="C17" s="40">
        <v>1736</v>
      </c>
      <c r="D17" s="40">
        <v>1661</v>
      </c>
      <c r="E17" s="40">
        <v>1498</v>
      </c>
      <c r="F17" s="40">
        <v>1487</v>
      </c>
      <c r="G17" s="40">
        <v>1595</v>
      </c>
      <c r="H17" s="40">
        <v>1494</v>
      </c>
    </row>
    <row r="18" spans="2:18" ht="17.100000000000001" customHeight="1" thickBot="1" x14ac:dyDescent="0.25">
      <c r="B18" s="54" t="s">
        <v>192</v>
      </c>
      <c r="C18" s="40">
        <v>5850</v>
      </c>
      <c r="D18" s="40">
        <v>8361</v>
      </c>
      <c r="E18" s="40">
        <v>6566</v>
      </c>
      <c r="F18" s="40">
        <v>6812</v>
      </c>
      <c r="G18" s="40">
        <v>7721</v>
      </c>
      <c r="H18" s="40">
        <v>8745</v>
      </c>
    </row>
    <row r="19" spans="2:18" ht="17.100000000000001" customHeight="1" thickBot="1" x14ac:dyDescent="0.25">
      <c r="B19" s="54" t="s">
        <v>193</v>
      </c>
      <c r="C19" s="40">
        <v>1490</v>
      </c>
      <c r="D19" s="40">
        <v>1285</v>
      </c>
      <c r="E19" s="40">
        <v>1278</v>
      </c>
      <c r="F19" s="40">
        <v>1721</v>
      </c>
      <c r="G19" s="40">
        <v>1572</v>
      </c>
      <c r="H19" s="40">
        <v>1217</v>
      </c>
    </row>
    <row r="20" spans="2:18" ht="17.100000000000001" customHeight="1" thickBot="1" x14ac:dyDescent="0.25">
      <c r="B20" s="54" t="s">
        <v>194</v>
      </c>
      <c r="C20" s="40">
        <v>376</v>
      </c>
      <c r="D20" s="40">
        <v>385</v>
      </c>
      <c r="E20" s="40">
        <v>306</v>
      </c>
      <c r="F20" s="40">
        <v>328</v>
      </c>
      <c r="G20" s="40">
        <v>327</v>
      </c>
      <c r="H20" s="40">
        <v>299</v>
      </c>
    </row>
    <row r="21" spans="2:18" ht="17.100000000000001" customHeight="1" thickBot="1" x14ac:dyDescent="0.25">
      <c r="B21" s="54" t="s">
        <v>195</v>
      </c>
      <c r="C21" s="40">
        <v>1429</v>
      </c>
      <c r="D21" s="40">
        <v>1378</v>
      </c>
      <c r="E21" s="40">
        <v>1290</v>
      </c>
      <c r="F21" s="40">
        <v>1407</v>
      </c>
      <c r="G21" s="40">
        <v>1478</v>
      </c>
      <c r="H21" s="40">
        <v>1454</v>
      </c>
    </row>
    <row r="22" spans="2:18" ht="17.100000000000001" customHeight="1" thickBot="1" x14ac:dyDescent="0.25">
      <c r="B22" s="54" t="s">
        <v>196</v>
      </c>
      <c r="C22" s="40">
        <v>151</v>
      </c>
      <c r="D22" s="40">
        <v>187</v>
      </c>
      <c r="E22" s="40">
        <v>157</v>
      </c>
      <c r="F22" s="40">
        <v>163</v>
      </c>
      <c r="G22" s="40">
        <v>178</v>
      </c>
      <c r="H22" s="40">
        <v>150</v>
      </c>
    </row>
    <row r="23" spans="2:18" ht="17.100000000000001" customHeight="1" thickBot="1" x14ac:dyDescent="0.25">
      <c r="B23" s="56" t="s">
        <v>197</v>
      </c>
      <c r="C23" s="57">
        <v>39883</v>
      </c>
      <c r="D23" s="57">
        <v>41616</v>
      </c>
      <c r="E23" s="57">
        <v>38556</v>
      </c>
      <c r="F23" s="57">
        <v>39675</v>
      </c>
      <c r="G23" s="57">
        <v>41116</v>
      </c>
      <c r="H23" s="57">
        <v>40680</v>
      </c>
    </row>
    <row r="24" spans="2:18" x14ac:dyDescent="0.2">
      <c r="C24" s="18"/>
      <c r="G24" s="18"/>
      <c r="K24" s="104"/>
    </row>
    <row r="26" spans="2:18" ht="28.5" customHeight="1" x14ac:dyDescent="0.2">
      <c r="B26" s="188"/>
      <c r="C26" s="188"/>
      <c r="D26" s="188"/>
      <c r="E26" s="188"/>
      <c r="F26" s="189"/>
      <c r="G26" s="189"/>
      <c r="H26" s="189"/>
      <c r="I26" s="189"/>
      <c r="J26" s="189"/>
      <c r="K26" s="189"/>
      <c r="L26" s="189"/>
      <c r="M26" s="189"/>
      <c r="N26" s="189"/>
      <c r="O26" s="189"/>
      <c r="P26" s="189"/>
      <c r="Q26" s="189"/>
      <c r="R26" s="189"/>
    </row>
    <row r="27" spans="2:18" ht="9" customHeight="1" x14ac:dyDescent="0.2">
      <c r="B27" s="181"/>
      <c r="C27" s="181"/>
      <c r="D27" s="181"/>
      <c r="E27" s="181"/>
      <c r="F27"/>
      <c r="G27"/>
      <c r="H27"/>
      <c r="I27"/>
      <c r="J27"/>
      <c r="K27"/>
      <c r="L27"/>
      <c r="M27"/>
      <c r="N27"/>
      <c r="O27"/>
      <c r="P27"/>
      <c r="Q27"/>
      <c r="R27"/>
    </row>
    <row r="28" spans="2:18" ht="39" customHeight="1" x14ac:dyDescent="0.2">
      <c r="C28" s="39" t="s">
        <v>198</v>
      </c>
      <c r="D28" s="39" t="s">
        <v>317</v>
      </c>
    </row>
    <row r="29" spans="2:18" ht="17.100000000000001" customHeight="1" thickBot="1" x14ac:dyDescent="0.25">
      <c r="B29" s="54" t="s">
        <v>180</v>
      </c>
      <c r="C29" s="36">
        <f t="shared" ref="C29:D46" si="0">+(G6-C6)/C6</f>
        <v>-8.0947384200269826E-3</v>
      </c>
      <c r="D29" s="36">
        <f t="shared" si="0"/>
        <v>-0.10520297312750143</v>
      </c>
    </row>
    <row r="30" spans="2:18" ht="17.100000000000001" customHeight="1" thickBot="1" x14ac:dyDescent="0.25">
      <c r="B30" s="54" t="s">
        <v>181</v>
      </c>
      <c r="C30" s="36">
        <f t="shared" si="0"/>
        <v>9.2436974789915971E-2</v>
      </c>
      <c r="D30" s="36">
        <f t="shared" si="0"/>
        <v>5.3404539385847799E-2</v>
      </c>
    </row>
    <row r="31" spans="2:18" ht="17.100000000000001" customHeight="1" thickBot="1" x14ac:dyDescent="0.25">
      <c r="B31" s="54" t="s">
        <v>182</v>
      </c>
      <c r="C31" s="36">
        <f t="shared" si="0"/>
        <v>0.16611295681063123</v>
      </c>
      <c r="D31" s="36">
        <f t="shared" si="0"/>
        <v>-0.10428571428571429</v>
      </c>
    </row>
    <row r="32" spans="2:18" ht="17.100000000000001" customHeight="1" thickBot="1" x14ac:dyDescent="0.25">
      <c r="B32" s="54" t="s">
        <v>183</v>
      </c>
      <c r="C32" s="36">
        <f t="shared" si="0"/>
        <v>7.7441077441077436E-2</v>
      </c>
      <c r="D32" s="36">
        <f t="shared" si="0"/>
        <v>2.7611044417767107E-2</v>
      </c>
    </row>
    <row r="33" spans="2:4" ht="17.100000000000001" customHeight="1" thickBot="1" x14ac:dyDescent="0.25">
      <c r="B33" s="54" t="s">
        <v>184</v>
      </c>
      <c r="C33" s="36">
        <f t="shared" si="0"/>
        <v>8.2976236852356833E-2</v>
      </c>
      <c r="D33" s="36">
        <f t="shared" si="0"/>
        <v>1.0038610038610039E-2</v>
      </c>
    </row>
    <row r="34" spans="2:4" ht="17.100000000000001" customHeight="1" thickBot="1" x14ac:dyDescent="0.25">
      <c r="B34" s="54" t="s">
        <v>185</v>
      </c>
      <c r="C34" s="36">
        <f t="shared" si="0"/>
        <v>-7.6704545454545456E-2</v>
      </c>
      <c r="D34" s="36">
        <f t="shared" si="0"/>
        <v>-1.488095238095238E-2</v>
      </c>
    </row>
    <row r="35" spans="2:4" ht="17.100000000000001" customHeight="1" thickBot="1" x14ac:dyDescent="0.25">
      <c r="B35" s="54" t="s">
        <v>186</v>
      </c>
      <c r="C35" s="36">
        <f t="shared" si="0"/>
        <v>-8.0433542498573873E-2</v>
      </c>
      <c r="D35" s="36">
        <f t="shared" si="0"/>
        <v>-0.11543367346938775</v>
      </c>
    </row>
    <row r="36" spans="2:4" ht="17.100000000000001" customHeight="1" thickBot="1" x14ac:dyDescent="0.25">
      <c r="B36" s="54" t="s">
        <v>187</v>
      </c>
      <c r="C36" s="36">
        <f t="shared" si="0"/>
        <v>-5.988515176374077E-2</v>
      </c>
      <c r="D36" s="36">
        <f t="shared" si="0"/>
        <v>1.9390581717451522E-2</v>
      </c>
    </row>
    <row r="37" spans="2:4" ht="17.100000000000001" customHeight="1" thickBot="1" x14ac:dyDescent="0.25">
      <c r="B37" s="54" t="s">
        <v>188</v>
      </c>
      <c r="C37" s="36">
        <f t="shared" si="0"/>
        <v>-5.7327166504381695E-2</v>
      </c>
      <c r="D37" s="36">
        <f t="shared" si="0"/>
        <v>-3.1945917285259806E-2</v>
      </c>
    </row>
    <row r="38" spans="2:4" ht="17.100000000000001" customHeight="1" thickBot="1" x14ac:dyDescent="0.25">
      <c r="B38" s="54" t="s">
        <v>189</v>
      </c>
      <c r="C38" s="36">
        <f t="shared" si="0"/>
        <v>-5.889592123769339E-2</v>
      </c>
      <c r="D38" s="36">
        <f t="shared" si="0"/>
        <v>6.8455134135060125E-3</v>
      </c>
    </row>
    <row r="39" spans="2:4" ht="17.100000000000001" customHeight="1" thickBot="1" x14ac:dyDescent="0.25">
      <c r="B39" s="54" t="s">
        <v>190</v>
      </c>
      <c r="C39" s="36">
        <f t="shared" si="0"/>
        <v>0.14736842105263157</v>
      </c>
      <c r="D39" s="36">
        <f t="shared" si="0"/>
        <v>9.1891891891891897E-2</v>
      </c>
    </row>
    <row r="40" spans="2:4" ht="17.100000000000001" customHeight="1" thickBot="1" x14ac:dyDescent="0.25">
      <c r="B40" s="54" t="s">
        <v>191</v>
      </c>
      <c r="C40" s="36">
        <f t="shared" si="0"/>
        <v>-8.1221198156682023E-2</v>
      </c>
      <c r="D40" s="36">
        <f t="shared" si="0"/>
        <v>-0.10054184226369657</v>
      </c>
    </row>
    <row r="41" spans="2:4" ht="17.100000000000001" customHeight="1" thickBot="1" x14ac:dyDescent="0.25">
      <c r="B41" s="54" t="s">
        <v>192</v>
      </c>
      <c r="C41" s="36">
        <f t="shared" si="0"/>
        <v>0.31982905982905985</v>
      </c>
      <c r="D41" s="36">
        <f t="shared" si="0"/>
        <v>4.5927520631503412E-2</v>
      </c>
    </row>
    <row r="42" spans="2:4" ht="17.100000000000001" customHeight="1" thickBot="1" x14ac:dyDescent="0.25">
      <c r="B42" s="54" t="s">
        <v>193</v>
      </c>
      <c r="C42" s="36">
        <f t="shared" si="0"/>
        <v>5.5033557046979868E-2</v>
      </c>
      <c r="D42" s="36">
        <f t="shared" si="0"/>
        <v>-5.291828793774319E-2</v>
      </c>
    </row>
    <row r="43" spans="2:4" ht="17.100000000000001" customHeight="1" thickBot="1" x14ac:dyDescent="0.25">
      <c r="B43" s="54" t="s">
        <v>194</v>
      </c>
      <c r="C43" s="36">
        <f t="shared" si="0"/>
        <v>-0.13031914893617022</v>
      </c>
      <c r="D43" s="36">
        <f t="shared" si="0"/>
        <v>-0.22337662337662337</v>
      </c>
    </row>
    <row r="44" spans="2:4" ht="17.100000000000001" customHeight="1" thickBot="1" x14ac:dyDescent="0.25">
      <c r="B44" s="54" t="s">
        <v>195</v>
      </c>
      <c r="C44" s="36">
        <f t="shared" si="0"/>
        <v>3.4289713086074175E-2</v>
      </c>
      <c r="D44" s="36">
        <f t="shared" si="0"/>
        <v>5.5152394775036286E-2</v>
      </c>
    </row>
    <row r="45" spans="2:4" ht="17.100000000000001" customHeight="1" thickBot="1" x14ac:dyDescent="0.25">
      <c r="B45" s="54" t="s">
        <v>196</v>
      </c>
      <c r="C45" s="36">
        <f t="shared" si="0"/>
        <v>0.17880794701986755</v>
      </c>
      <c r="D45" s="36">
        <f t="shared" si="0"/>
        <v>-0.19786096256684493</v>
      </c>
    </row>
    <row r="46" spans="2:4" ht="17.100000000000001" customHeight="1" thickBot="1" x14ac:dyDescent="0.25">
      <c r="B46" s="56" t="s">
        <v>197</v>
      </c>
      <c r="C46" s="64">
        <f t="shared" si="0"/>
        <v>3.0915427625805483E-2</v>
      </c>
      <c r="D46" s="64">
        <f t="shared" si="0"/>
        <v>-2.2491349480968859E-2</v>
      </c>
    </row>
    <row r="52" spans="2:14" ht="39" customHeight="1" x14ac:dyDescent="0.2">
      <c r="C52" s="38" t="s">
        <v>103</v>
      </c>
      <c r="D52" s="38" t="s">
        <v>104</v>
      </c>
      <c r="E52" s="38" t="s">
        <v>105</v>
      </c>
      <c r="F52" s="60" t="s">
        <v>106</v>
      </c>
      <c r="G52" s="38" t="s">
        <v>107</v>
      </c>
      <c r="H52" s="38" t="s">
        <v>316</v>
      </c>
      <c r="K52" s="109"/>
      <c r="L52" s="121">
        <v>45292</v>
      </c>
      <c r="N52" s="118">
        <v>45474</v>
      </c>
    </row>
    <row r="53" spans="2:14" ht="15" thickBot="1" x14ac:dyDescent="0.25">
      <c r="B53" s="54" t="s">
        <v>180</v>
      </c>
      <c r="C53" s="101">
        <f>+C6/$L53*100000</f>
        <v>75.797980826326381</v>
      </c>
      <c r="D53" s="101">
        <f t="shared" ref="D53:H53" si="1">+D6/$L53*100000</f>
        <v>79.490732103279782</v>
      </c>
      <c r="E53" s="101">
        <f t="shared" si="1"/>
        <v>74.809459715265021</v>
      </c>
      <c r="F53" s="101">
        <f t="shared" si="1"/>
        <v>76.843313495494726</v>
      </c>
      <c r="G53" s="101">
        <f t="shared" si="1"/>
        <v>75.184415998771058</v>
      </c>
      <c r="H53" s="101">
        <f t="shared" si="1"/>
        <v>71.128070749933016</v>
      </c>
      <c r="K53" s="109"/>
      <c r="L53" s="12">
        <v>8801026</v>
      </c>
      <c r="N53" s="12">
        <v>8806956</v>
      </c>
    </row>
    <row r="54" spans="2:14" ht="15" thickBot="1" x14ac:dyDescent="0.25">
      <c r="B54" s="54" t="s">
        <v>181</v>
      </c>
      <c r="C54" s="101">
        <f t="shared" ref="C54:H54" si="2">+C7/$L54*100000</f>
        <v>52.826631725129872</v>
      </c>
      <c r="D54" s="101">
        <f t="shared" si="2"/>
        <v>55.416172495969562</v>
      </c>
      <c r="E54" s="101">
        <f t="shared" si="2"/>
        <v>64.886493029326175</v>
      </c>
      <c r="F54" s="101">
        <f t="shared" si="2"/>
        <v>56.451988804305444</v>
      </c>
      <c r="G54" s="101">
        <f t="shared" si="2"/>
        <v>57.709765750141869</v>
      </c>
      <c r="H54" s="101">
        <f t="shared" si="2"/>
        <v>58.375647662643509</v>
      </c>
      <c r="K54" s="109"/>
      <c r="L54" s="12">
        <v>1351591</v>
      </c>
      <c r="N54" s="12">
        <v>1348206</v>
      </c>
    </row>
    <row r="55" spans="2:14" ht="15" thickBot="1" x14ac:dyDescent="0.25">
      <c r="B55" s="54" t="s">
        <v>182</v>
      </c>
      <c r="C55" s="101">
        <f t="shared" ref="C55:H55" si="3">+C8/$L55*100000</f>
        <v>59.62763433798964</v>
      </c>
      <c r="D55" s="101">
        <f t="shared" si="3"/>
        <v>69.334458532546094</v>
      </c>
      <c r="E55" s="101">
        <f t="shared" si="3"/>
        <v>59.528585111514566</v>
      </c>
      <c r="F55" s="101">
        <f t="shared" si="3"/>
        <v>57.745699034963387</v>
      </c>
      <c r="G55" s="101">
        <f t="shared" si="3"/>
        <v>69.532556985496228</v>
      </c>
      <c r="H55" s="101">
        <f t="shared" si="3"/>
        <v>62.103864999866282</v>
      </c>
      <c r="K55" s="109"/>
      <c r="L55" s="12">
        <v>1009599</v>
      </c>
      <c r="N55" s="12">
        <v>1010058</v>
      </c>
    </row>
    <row r="56" spans="2:14" ht="15" thickBot="1" x14ac:dyDescent="0.25">
      <c r="B56" s="54" t="s">
        <v>183</v>
      </c>
      <c r="C56" s="101">
        <f t="shared" ref="C56:H56" si="4">+C9/$L56*100000</f>
        <v>48.223366737892199</v>
      </c>
      <c r="D56" s="101">
        <f t="shared" si="4"/>
        <v>67.626371199771384</v>
      </c>
      <c r="E56" s="101">
        <f t="shared" si="4"/>
        <v>66.895714127985144</v>
      </c>
      <c r="F56" s="101">
        <f t="shared" si="4"/>
        <v>53.581518597657997</v>
      </c>
      <c r="G56" s="101">
        <f t="shared" si="4"/>
        <v>51.957836215910788</v>
      </c>
      <c r="H56" s="101">
        <f t="shared" si="4"/>
        <v>69.493605938780675</v>
      </c>
      <c r="K56" s="109"/>
      <c r="L56" s="12">
        <v>1231768</v>
      </c>
      <c r="N56" s="12">
        <v>1238812</v>
      </c>
    </row>
    <row r="57" spans="2:14" ht="15" thickBot="1" x14ac:dyDescent="0.25">
      <c r="B57" s="54" t="s">
        <v>184</v>
      </c>
      <c r="C57" s="101">
        <f t="shared" ref="C57:H57" si="5">+C10/$L57*100000</f>
        <v>114.66199502044439</v>
      </c>
      <c r="D57" s="101">
        <f t="shared" si="5"/>
        <v>115.68935220216245</v>
      </c>
      <c r="E57" s="101">
        <f t="shared" si="5"/>
        <v>116.00202612703316</v>
      </c>
      <c r="F57" s="101">
        <f t="shared" si="5"/>
        <v>115.68935220216245</v>
      </c>
      <c r="G57" s="101">
        <f t="shared" si="5"/>
        <v>124.17621587722455</v>
      </c>
      <c r="H57" s="101">
        <f t="shared" si="5"/>
        <v>116.85071249453937</v>
      </c>
      <c r="K57" s="109"/>
      <c r="L57" s="12">
        <v>2238754</v>
      </c>
      <c r="N57" s="12">
        <v>2246132</v>
      </c>
    </row>
    <row r="58" spans="2:14" ht="15" thickBot="1" x14ac:dyDescent="0.25">
      <c r="B58" s="54" t="s">
        <v>185</v>
      </c>
      <c r="C58" s="101">
        <f t="shared" ref="C58:H58" si="6">+C11/$L58*100000</f>
        <v>59.575087458597856</v>
      </c>
      <c r="D58" s="101">
        <f t="shared" si="6"/>
        <v>56.867128937752497</v>
      </c>
      <c r="E58" s="101">
        <f t="shared" si="6"/>
        <v>56.020891899988321</v>
      </c>
      <c r="F58" s="101">
        <f t="shared" si="6"/>
        <v>54.159170416907138</v>
      </c>
      <c r="G58" s="101">
        <f t="shared" si="6"/>
        <v>55.005407454671314</v>
      </c>
      <c r="H58" s="101">
        <f t="shared" si="6"/>
        <v>56.020891899988321</v>
      </c>
      <c r="K58" s="109"/>
      <c r="L58" s="12">
        <v>590851</v>
      </c>
      <c r="N58" s="12">
        <v>591546</v>
      </c>
    </row>
    <row r="59" spans="2:14" ht="15" thickBot="1" x14ac:dyDescent="0.25">
      <c r="B59" s="54" t="s">
        <v>199</v>
      </c>
      <c r="C59" s="101">
        <f t="shared" ref="C59:H59" si="7">+C12/$L59*100000</f>
        <v>73.295697337689546</v>
      </c>
      <c r="D59" s="101">
        <f t="shared" si="7"/>
        <v>65.560555291213461</v>
      </c>
      <c r="E59" s="101">
        <f t="shared" si="7"/>
        <v>59.915992176217415</v>
      </c>
      <c r="F59" s="101">
        <f t="shared" si="7"/>
        <v>54.480486954369354</v>
      </c>
      <c r="G59" s="101">
        <f t="shared" si="7"/>
        <v>67.400264750915881</v>
      </c>
      <c r="H59" s="101">
        <f t="shared" si="7"/>
        <v>57.992659559255785</v>
      </c>
      <c r="K59" s="109"/>
      <c r="L59" s="12">
        <v>2391682</v>
      </c>
      <c r="N59" s="12">
        <v>2390321</v>
      </c>
    </row>
    <row r="60" spans="2:14" ht="15" thickBot="1" x14ac:dyDescent="0.25">
      <c r="B60" s="54" t="s">
        <v>187</v>
      </c>
      <c r="C60" s="101">
        <f t="shared" ref="C60:H60" si="8">+C13/$L60*100000</f>
        <v>57.925341410251598</v>
      </c>
      <c r="D60" s="101">
        <f t="shared" si="8"/>
        <v>51.462793065875701</v>
      </c>
      <c r="E60" s="101">
        <f t="shared" si="8"/>
        <v>57.877822672425303</v>
      </c>
      <c r="F60" s="101">
        <f t="shared" si="8"/>
        <v>51.320236852396825</v>
      </c>
      <c r="G60" s="101">
        <f t="shared" si="8"/>
        <v>54.456473548932181</v>
      </c>
      <c r="H60" s="101">
        <f t="shared" si="8"/>
        <v>52.460686560227863</v>
      </c>
      <c r="K60" s="109"/>
      <c r="L60" s="12">
        <v>2104433</v>
      </c>
      <c r="N60" s="12">
        <v>2107420</v>
      </c>
    </row>
    <row r="61" spans="2:14" ht="15" thickBot="1" x14ac:dyDescent="0.25">
      <c r="B61" s="54" t="s">
        <v>188</v>
      </c>
      <c r="C61" s="101">
        <f t="shared" ref="C61:H61" si="9">+C14/$L61*100000</f>
        <v>102.54322422805834</v>
      </c>
      <c r="D61" s="101">
        <f t="shared" si="9"/>
        <v>94.1560471733778</v>
      </c>
      <c r="E61" s="101">
        <f t="shared" si="9"/>
        <v>89.900054054856881</v>
      </c>
      <c r="F61" s="101">
        <f t="shared" si="9"/>
        <v>97.862879889508918</v>
      </c>
      <c r="G61" s="101">
        <f t="shared" si="9"/>
        <v>96.664711738840282</v>
      </c>
      <c r="H61" s="101">
        <f t="shared" si="9"/>
        <v>91.148145878470061</v>
      </c>
      <c r="K61" s="109"/>
      <c r="L61" s="12">
        <v>8012231</v>
      </c>
      <c r="N61" s="12">
        <v>8068180</v>
      </c>
    </row>
    <row r="62" spans="2:14" ht="15" thickBot="1" x14ac:dyDescent="0.25">
      <c r="B62" s="54" t="s">
        <v>200</v>
      </c>
      <c r="C62" s="101">
        <f t="shared" ref="C62:H62" si="10">+C15/$L62*100000</f>
        <v>106.93166468801728</v>
      </c>
      <c r="D62" s="101">
        <f t="shared" si="10"/>
        <v>101.61140078036804</v>
      </c>
      <c r="E62" s="101">
        <f t="shared" si="10"/>
        <v>99.787847426862825</v>
      </c>
      <c r="F62" s="101">
        <f t="shared" si="10"/>
        <v>100.63382578673638</v>
      </c>
      <c r="G62" s="101">
        <f t="shared" si="10"/>
        <v>100.63382578673638</v>
      </c>
      <c r="H62" s="101">
        <f t="shared" si="10"/>
        <v>102.30698298737519</v>
      </c>
      <c r="K62" s="109"/>
      <c r="L62" s="12">
        <v>5319285</v>
      </c>
      <c r="N62" s="12">
        <v>5359309</v>
      </c>
    </row>
    <row r="63" spans="2:14" ht="15" thickBot="1" x14ac:dyDescent="0.25">
      <c r="B63" s="54" t="s">
        <v>190</v>
      </c>
      <c r="C63" s="101">
        <f t="shared" ref="C63:H63" si="11">+C16/$L63*100000</f>
        <v>45.037314600338867</v>
      </c>
      <c r="D63" s="101">
        <f t="shared" si="11"/>
        <v>52.622546533027524</v>
      </c>
      <c r="E63" s="101">
        <f t="shared" si="11"/>
        <v>45.985468591924949</v>
      </c>
      <c r="F63" s="101">
        <f t="shared" si="11"/>
        <v>47.502514978462685</v>
      </c>
      <c r="G63" s="101">
        <f t="shared" si="11"/>
        <v>51.674392541441442</v>
      </c>
      <c r="H63" s="101">
        <f t="shared" si="11"/>
        <v>57.458131890116533</v>
      </c>
      <c r="K63" s="109"/>
      <c r="L63" s="12">
        <v>1054681</v>
      </c>
      <c r="N63" s="12">
        <v>1051901</v>
      </c>
    </row>
    <row r="64" spans="2:14" ht="15" thickBot="1" x14ac:dyDescent="0.25">
      <c r="B64" s="54" t="s">
        <v>191</v>
      </c>
      <c r="C64" s="101">
        <f t="shared" ref="C64:H64" si="12">+C17/$L64*100000</f>
        <v>64.157691919641749</v>
      </c>
      <c r="D64" s="101">
        <f t="shared" si="12"/>
        <v>61.385902234173365</v>
      </c>
      <c r="E64" s="101">
        <f t="shared" si="12"/>
        <v>55.361879317755374</v>
      </c>
      <c r="F64" s="101">
        <f t="shared" si="12"/>
        <v>54.955350163886685</v>
      </c>
      <c r="G64" s="101">
        <f t="shared" si="12"/>
        <v>58.946727310961172</v>
      </c>
      <c r="H64" s="101">
        <f t="shared" si="12"/>
        <v>55.214050534530401</v>
      </c>
      <c r="K64" s="109"/>
      <c r="L64" s="12">
        <v>2705833</v>
      </c>
      <c r="N64" s="12">
        <v>2706953</v>
      </c>
    </row>
    <row r="65" spans="2:14" ht="15" thickBot="1" x14ac:dyDescent="0.25">
      <c r="B65" s="54" t="s">
        <v>192</v>
      </c>
      <c r="C65" s="101">
        <f t="shared" ref="C65:H65" si="13">+C18/$L65*100000</f>
        <v>83.460926305000754</v>
      </c>
      <c r="D65" s="101">
        <f t="shared" si="13"/>
        <v>119.28492390360877</v>
      </c>
      <c r="E65" s="101">
        <f t="shared" si="13"/>
        <v>93.675973011732466</v>
      </c>
      <c r="F65" s="101">
        <f t="shared" si="13"/>
        <v>97.185611964045307</v>
      </c>
      <c r="G65" s="101">
        <f t="shared" si="13"/>
        <v>110.15415589759158</v>
      </c>
      <c r="H65" s="101">
        <f t="shared" si="13"/>
        <v>124.76338470721907</v>
      </c>
      <c r="K65" s="109"/>
      <c r="L65" s="12">
        <v>7009268</v>
      </c>
      <c r="N65" s="12">
        <v>7058041</v>
      </c>
    </row>
    <row r="66" spans="2:14" ht="15" thickBot="1" x14ac:dyDescent="0.25">
      <c r="B66" s="54" t="s">
        <v>193</v>
      </c>
      <c r="C66" s="101">
        <f t="shared" ref="C66:H66" si="14">+C19/$L66*100000</f>
        <v>94.995702878943604</v>
      </c>
      <c r="D66" s="101">
        <f t="shared" si="14"/>
        <v>81.925824294927864</v>
      </c>
      <c r="E66" s="101">
        <f t="shared" si="14"/>
        <v>81.4795357579127</v>
      </c>
      <c r="F66" s="101">
        <f t="shared" si="14"/>
        <v>109.72322460044425</v>
      </c>
      <c r="G66" s="101">
        <f t="shared" si="14"/>
        <v>100.22365431254988</v>
      </c>
      <c r="H66" s="101">
        <f t="shared" si="14"/>
        <v>77.590449935351913</v>
      </c>
      <c r="K66" s="109"/>
      <c r="L66" s="12">
        <v>1568492</v>
      </c>
      <c r="N66" s="12">
        <v>1575171</v>
      </c>
    </row>
    <row r="67" spans="2:14" ht="15" thickBot="1" x14ac:dyDescent="0.25">
      <c r="B67" s="54" t="s">
        <v>194</v>
      </c>
      <c r="C67" s="101">
        <f t="shared" ref="C67:H67" si="15">+C20/$L67*100000</f>
        <v>55.430002668305981</v>
      </c>
      <c r="D67" s="101">
        <f t="shared" si="15"/>
        <v>56.756784647068621</v>
      </c>
      <c r="E67" s="101">
        <f t="shared" si="15"/>
        <v>45.110587277929866</v>
      </c>
      <c r="F67" s="101">
        <f t="shared" si="15"/>
        <v>48.353832114905217</v>
      </c>
      <c r="G67" s="101">
        <f t="shared" si="15"/>
        <v>48.206411895042699</v>
      </c>
      <c r="H67" s="101">
        <f t="shared" si="15"/>
        <v>44.078645738892256</v>
      </c>
      <c r="K67" s="109"/>
      <c r="L67" s="12">
        <v>678333</v>
      </c>
      <c r="N67" s="12">
        <v>680296</v>
      </c>
    </row>
    <row r="68" spans="2:14" ht="15" thickBot="1" x14ac:dyDescent="0.25">
      <c r="B68" s="54" t="s">
        <v>195</v>
      </c>
      <c r="C68" s="101">
        <f t="shared" ref="C68:H68" si="16">+C21/$L68*100000</f>
        <v>64.147338671014381</v>
      </c>
      <c r="D68" s="101">
        <f t="shared" si="16"/>
        <v>61.857965492412745</v>
      </c>
      <c r="E68" s="101">
        <f t="shared" si="16"/>
        <v>57.907674517570712</v>
      </c>
      <c r="F68" s="101">
        <f t="shared" si="16"/>
        <v>63.159765927303873</v>
      </c>
      <c r="G68" s="101">
        <f t="shared" si="16"/>
        <v>66.346932509278702</v>
      </c>
      <c r="H68" s="101">
        <f t="shared" si="16"/>
        <v>65.26958042523087</v>
      </c>
      <c r="K68" s="109"/>
      <c r="L68" s="12">
        <v>2227684</v>
      </c>
      <c r="N68" s="12">
        <v>2233309</v>
      </c>
    </row>
    <row r="69" spans="2:14" ht="15" thickBot="1" x14ac:dyDescent="0.25">
      <c r="B69" s="54" t="s">
        <v>196</v>
      </c>
      <c r="C69" s="101">
        <f t="shared" ref="C69:H70" si="17">+C22/$L69*100000</f>
        <v>46.578486291735558</v>
      </c>
      <c r="D69" s="101">
        <f t="shared" si="17"/>
        <v>57.683290970559923</v>
      </c>
      <c r="E69" s="101">
        <f t="shared" si="17"/>
        <v>48.429287071539619</v>
      </c>
      <c r="F69" s="101">
        <f t="shared" si="17"/>
        <v>50.28008785134368</v>
      </c>
      <c r="G69" s="101">
        <f t="shared" si="17"/>
        <v>54.907089800853832</v>
      </c>
      <c r="H69" s="101">
        <f t="shared" si="17"/>
        <v>46.27001949510155</v>
      </c>
      <c r="K69" s="109"/>
      <c r="L69" s="12">
        <v>324184</v>
      </c>
      <c r="N69" s="12">
        <v>325264</v>
      </c>
    </row>
    <row r="70" spans="2:14" ht="15" thickBot="1" x14ac:dyDescent="0.25">
      <c r="B70" s="56" t="s">
        <v>197</v>
      </c>
      <c r="C70" s="102">
        <f t="shared" si="17"/>
        <v>82.030543383704895</v>
      </c>
      <c r="D70" s="102">
        <f t="shared" si="17"/>
        <v>85.594942543345866</v>
      </c>
      <c r="E70" s="102">
        <f t="shared" si="17"/>
        <v>79.301196768099842</v>
      </c>
      <c r="F70" s="102">
        <f t="shared" si="17"/>
        <v>81.602733213361375</v>
      </c>
      <c r="G70" s="102">
        <f t="shared" si="17"/>
        <v>84.566552710789324</v>
      </c>
      <c r="H70" s="102">
        <f t="shared" si="17"/>
        <v>83.669796776800013</v>
      </c>
      <c r="K70" s="109"/>
      <c r="L70" s="12">
        <v>48619695</v>
      </c>
      <c r="N70" s="12">
        <v>48797875</v>
      </c>
    </row>
    <row r="71" spans="2:14" ht="13.5" thickBot="1" x14ac:dyDescent="0.25">
      <c r="C71" s="101"/>
      <c r="D71" s="101"/>
      <c r="E71" s="101"/>
      <c r="F71" s="101"/>
      <c r="G71" s="101"/>
    </row>
    <row r="72" spans="2:14" ht="13.5" thickBot="1" x14ac:dyDescent="0.25">
      <c r="C72" s="101"/>
      <c r="D72" s="101"/>
      <c r="E72" s="101"/>
      <c r="F72" s="101"/>
      <c r="G72" s="101"/>
    </row>
  </sheetData>
  <mergeCells count="1">
    <mergeCell ref="B26:R26"/>
  </mergeCells>
  <phoneticPr fontId="0" type="noConversion"/>
  <pageMargins left="0.75" right="0.75" top="1" bottom="1" header="0" footer="0"/>
  <pageSetup paperSize="9" scale="55" fitToHeight="0" orientation="portrait"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A1:P373"/>
  <sheetViews>
    <sheetView zoomScale="89" zoomScaleNormal="89" workbookViewId="0"/>
  </sheetViews>
  <sheetFormatPr baseColWidth="10" defaultColWidth="11.42578125" defaultRowHeight="12.75" x14ac:dyDescent="0.2"/>
  <cols>
    <col min="1" max="1" width="9.85546875" style="12" customWidth="1"/>
    <col min="2" max="2" width="15.42578125" style="12" customWidth="1"/>
    <col min="3" max="3" width="17.5703125" style="12" customWidth="1"/>
    <col min="4" max="4" width="17.42578125" style="12" customWidth="1"/>
    <col min="5" max="5" width="19" style="12" customWidth="1"/>
    <col min="6" max="6" width="20.140625" style="12" customWidth="1"/>
    <col min="7" max="7" width="16" style="12" customWidth="1"/>
    <col min="8" max="8" width="16.85546875" style="12" customWidth="1"/>
    <col min="9" max="9" width="20.140625" style="12" customWidth="1"/>
    <col min="10" max="19" width="15.42578125" style="12" customWidth="1"/>
    <col min="20" max="16384" width="11.42578125" style="12"/>
  </cols>
  <sheetData>
    <row r="1" spans="2:9" ht="14.25" customHeight="1" x14ac:dyDescent="0.2"/>
    <row r="2" spans="2:9" ht="36" customHeight="1" x14ac:dyDescent="0.2">
      <c r="B2" s="10"/>
      <c r="C2" s="11"/>
      <c r="D2" s="11"/>
    </row>
    <row r="3" spans="2:9" ht="14.25" customHeight="1" x14ac:dyDescent="0.2"/>
    <row r="4" spans="2:9" ht="54.95" customHeight="1" x14ac:dyDescent="0.2">
      <c r="B4" s="37"/>
      <c r="C4" s="38" t="s">
        <v>31</v>
      </c>
      <c r="D4" s="39" t="s">
        <v>32</v>
      </c>
      <c r="E4" s="39" t="s">
        <v>33</v>
      </c>
      <c r="F4" s="39" t="s">
        <v>34</v>
      </c>
    </row>
    <row r="5" spans="2:9" ht="14.25" customHeight="1" thickBot="1" x14ac:dyDescent="0.25">
      <c r="B5" s="35" t="s">
        <v>35</v>
      </c>
      <c r="C5" s="40">
        <v>17449</v>
      </c>
      <c r="D5" s="40">
        <v>28005</v>
      </c>
      <c r="E5" s="36">
        <v>-3.5913586385988176E-2</v>
      </c>
      <c r="F5" s="36">
        <v>-0.10501422134159982</v>
      </c>
      <c r="G5" s="13"/>
      <c r="H5" s="13"/>
    </row>
    <row r="6" spans="2:9" ht="14.25" customHeight="1" thickBot="1" x14ac:dyDescent="0.25">
      <c r="B6" s="30" t="s">
        <v>36</v>
      </c>
      <c r="C6" s="41">
        <v>15620</v>
      </c>
      <c r="D6" s="41">
        <v>27250</v>
      </c>
      <c r="E6" s="33">
        <v>4.5016077170418004E-3</v>
      </c>
      <c r="F6" s="33">
        <v>-9.3720899294931492E-2</v>
      </c>
      <c r="G6" s="13"/>
      <c r="H6" s="13"/>
    </row>
    <row r="7" spans="2:9" ht="14.25" customHeight="1" thickBot="1" x14ac:dyDescent="0.25">
      <c r="B7" s="31" t="s">
        <v>37</v>
      </c>
      <c r="C7" s="41">
        <v>16076</v>
      </c>
      <c r="D7" s="42">
        <v>22440</v>
      </c>
      <c r="E7" s="33">
        <v>2.5713009634403115E-2</v>
      </c>
      <c r="F7" s="33">
        <v>3.8471861859175091E-3</v>
      </c>
      <c r="G7" s="13"/>
      <c r="H7" s="13"/>
    </row>
    <row r="8" spans="2:9" ht="14.25" customHeight="1" thickBot="1" x14ac:dyDescent="0.25">
      <c r="B8" s="32" t="s">
        <v>38</v>
      </c>
      <c r="C8" s="43">
        <v>17104</v>
      </c>
      <c r="D8" s="43">
        <v>29047</v>
      </c>
      <c r="E8" s="34">
        <v>7.9797979797979798E-2</v>
      </c>
      <c r="F8" s="34">
        <v>0.10786071169762386</v>
      </c>
      <c r="G8" s="13"/>
      <c r="H8" s="13"/>
    </row>
    <row r="9" spans="2:9" ht="14.25" customHeight="1" thickBot="1" x14ac:dyDescent="0.25">
      <c r="B9" s="29" t="s">
        <v>39</v>
      </c>
      <c r="C9" s="41">
        <v>19655</v>
      </c>
      <c r="D9" s="41">
        <v>35753</v>
      </c>
      <c r="E9" s="33">
        <f>+(C9-C5)/C5</f>
        <v>0.12642558312797295</v>
      </c>
      <c r="F9" s="33">
        <f>+(D9-D5)/D5</f>
        <v>0.27666488127120159</v>
      </c>
      <c r="G9" s="13"/>
      <c r="H9" s="13"/>
    </row>
    <row r="10" spans="2:9" ht="14.25" customHeight="1" thickBot="1" x14ac:dyDescent="0.25">
      <c r="B10" s="30" t="s">
        <v>40</v>
      </c>
      <c r="C10" s="41">
        <v>24004</v>
      </c>
      <c r="D10" s="41">
        <v>43353</v>
      </c>
      <c r="E10" s="33">
        <f t="shared" ref="E10:E27" si="0">+(C10-C6)/C6</f>
        <v>0.53674775928297058</v>
      </c>
      <c r="F10" s="33">
        <f t="shared" ref="F10:F24" si="1">+(D10-D6)/D6</f>
        <v>0.5909357798165138</v>
      </c>
      <c r="G10" s="13"/>
      <c r="H10" s="13"/>
      <c r="I10" s="14"/>
    </row>
    <row r="11" spans="2:9" ht="14.25" customHeight="1" thickBot="1" x14ac:dyDescent="0.25">
      <c r="B11" s="31" t="s">
        <v>41</v>
      </c>
      <c r="C11" s="41">
        <v>26057</v>
      </c>
      <c r="D11" s="41">
        <v>33370</v>
      </c>
      <c r="E11" s="33">
        <f t="shared" si="0"/>
        <v>0.62086339885543662</v>
      </c>
      <c r="F11" s="33">
        <f t="shared" si="1"/>
        <v>0.48707664884135471</v>
      </c>
      <c r="G11" s="13"/>
      <c r="H11" s="13"/>
      <c r="I11" s="14"/>
    </row>
    <row r="12" spans="2:9" ht="14.25" customHeight="1" thickBot="1" x14ac:dyDescent="0.25">
      <c r="B12" s="32" t="s">
        <v>42</v>
      </c>
      <c r="C12" s="43">
        <v>33209</v>
      </c>
      <c r="D12" s="43">
        <v>45448</v>
      </c>
      <c r="E12" s="34">
        <f t="shared" si="0"/>
        <v>0.94159260991580918</v>
      </c>
      <c r="F12" s="34">
        <f t="shared" si="1"/>
        <v>0.56463662340344956</v>
      </c>
      <c r="G12" s="13"/>
      <c r="H12" s="13"/>
    </row>
    <row r="13" spans="2:9" ht="14.25" customHeight="1" thickBot="1" x14ac:dyDescent="0.25">
      <c r="B13" s="29" t="s">
        <v>43</v>
      </c>
      <c r="C13" s="41">
        <v>38510</v>
      </c>
      <c r="D13" s="41">
        <v>51771</v>
      </c>
      <c r="E13" s="33">
        <f t="shared" si="0"/>
        <v>0.95929788857796994</v>
      </c>
      <c r="F13" s="33">
        <f t="shared" si="1"/>
        <v>0.44801834811064806</v>
      </c>
      <c r="G13" s="13"/>
      <c r="H13" s="13"/>
    </row>
    <row r="14" spans="2:9" ht="14.25" customHeight="1" thickBot="1" x14ac:dyDescent="0.25">
      <c r="B14" s="30" t="s">
        <v>44</v>
      </c>
      <c r="C14" s="41">
        <v>35615</v>
      </c>
      <c r="D14" s="41">
        <v>47207</v>
      </c>
      <c r="E14" s="33">
        <f t="shared" si="0"/>
        <v>0.48371104815864024</v>
      </c>
      <c r="F14" s="33">
        <f t="shared" si="1"/>
        <v>8.8898115470671002E-2</v>
      </c>
      <c r="G14" s="13"/>
      <c r="H14" s="13"/>
    </row>
    <row r="15" spans="2:9" ht="14.25" customHeight="1" thickBot="1" x14ac:dyDescent="0.25">
      <c r="B15" s="31" t="s">
        <v>45</v>
      </c>
      <c r="C15" s="41">
        <v>31576</v>
      </c>
      <c r="D15" s="41">
        <v>39978</v>
      </c>
      <c r="E15" s="33">
        <f t="shared" si="0"/>
        <v>0.21180488928119123</v>
      </c>
      <c r="F15" s="33">
        <f t="shared" si="1"/>
        <v>0.1980221756068325</v>
      </c>
      <c r="G15" s="13"/>
      <c r="H15" s="13"/>
    </row>
    <row r="16" spans="2:9" ht="14.25" customHeight="1" thickBot="1" x14ac:dyDescent="0.25">
      <c r="B16" s="32" t="s">
        <v>46</v>
      </c>
      <c r="C16" s="43">
        <v>29678</v>
      </c>
      <c r="D16" s="43">
        <v>44720</v>
      </c>
      <c r="E16" s="34">
        <f t="shared" si="0"/>
        <v>-0.10632659821132825</v>
      </c>
      <c r="F16" s="34">
        <f t="shared" si="1"/>
        <v>-1.6018306636155607E-2</v>
      </c>
      <c r="G16" s="13"/>
      <c r="H16" s="13"/>
    </row>
    <row r="17" spans="2:8" ht="14.25" customHeight="1" thickBot="1" x14ac:dyDescent="0.25">
      <c r="B17" s="29" t="s">
        <v>47</v>
      </c>
      <c r="C17" s="41">
        <v>31192</v>
      </c>
      <c r="D17" s="41">
        <v>49437</v>
      </c>
      <c r="E17" s="33">
        <f t="shared" si="0"/>
        <v>-0.19002856400934823</v>
      </c>
      <c r="F17" s="33">
        <f t="shared" si="1"/>
        <v>-4.5083154661876339E-2</v>
      </c>
      <c r="G17" s="13"/>
      <c r="H17" s="13"/>
    </row>
    <row r="18" spans="2:8" ht="14.25" customHeight="1" thickBot="1" x14ac:dyDescent="0.25">
      <c r="B18" s="30" t="s">
        <v>48</v>
      </c>
      <c r="C18" s="41">
        <v>28131</v>
      </c>
      <c r="D18" s="41">
        <v>45558</v>
      </c>
      <c r="E18" s="33">
        <f t="shared" si="0"/>
        <v>-0.21013617857644251</v>
      </c>
      <c r="F18" s="33">
        <f t="shared" si="1"/>
        <v>-3.4931260194462688E-2</v>
      </c>
      <c r="G18" s="13"/>
      <c r="H18" s="13"/>
    </row>
    <row r="19" spans="2:8" ht="14.25" customHeight="1" thickBot="1" x14ac:dyDescent="0.25">
      <c r="B19" s="31" t="s">
        <v>49</v>
      </c>
      <c r="C19" s="41">
        <v>26080</v>
      </c>
      <c r="D19" s="41">
        <v>34229</v>
      </c>
      <c r="E19" s="33">
        <f t="shared" si="0"/>
        <v>-0.17405624524955662</v>
      </c>
      <c r="F19" s="33">
        <f t="shared" si="1"/>
        <v>-0.1438040922507379</v>
      </c>
      <c r="G19" s="13"/>
      <c r="H19" s="13"/>
    </row>
    <row r="20" spans="2:8" ht="14.25" customHeight="1" thickBot="1" x14ac:dyDescent="0.25">
      <c r="B20" s="32" t="s">
        <v>50</v>
      </c>
      <c r="C20" s="43">
        <v>26539</v>
      </c>
      <c r="D20" s="43">
        <v>39680</v>
      </c>
      <c r="E20" s="34">
        <f t="shared" si="0"/>
        <v>-0.10576858278859762</v>
      </c>
      <c r="F20" s="34">
        <f t="shared" si="1"/>
        <v>-0.11270125223613596</v>
      </c>
      <c r="G20" s="13"/>
      <c r="H20" s="13"/>
    </row>
    <row r="21" spans="2:8" ht="14.25" customHeight="1" thickBot="1" x14ac:dyDescent="0.25">
      <c r="B21" s="29" t="s">
        <v>51</v>
      </c>
      <c r="C21" s="41">
        <v>30429</v>
      </c>
      <c r="D21" s="41">
        <v>43166</v>
      </c>
      <c r="E21" s="33">
        <f t="shared" si="0"/>
        <v>-2.4461400359066427E-2</v>
      </c>
      <c r="F21" s="33">
        <f t="shared" si="1"/>
        <v>-0.12684831199304164</v>
      </c>
      <c r="G21" s="13"/>
    </row>
    <row r="22" spans="2:8" ht="14.25" customHeight="1" thickBot="1" x14ac:dyDescent="0.25">
      <c r="B22" s="30" t="s">
        <v>52</v>
      </c>
      <c r="C22" s="41">
        <v>28578</v>
      </c>
      <c r="D22" s="41">
        <v>40765</v>
      </c>
      <c r="E22" s="33">
        <f t="shared" si="0"/>
        <v>1.5889943478724539E-2</v>
      </c>
      <c r="F22" s="33">
        <f t="shared" si="1"/>
        <v>-0.1052065498924448</v>
      </c>
      <c r="G22" s="13"/>
    </row>
    <row r="23" spans="2:8" ht="14.25" customHeight="1" thickBot="1" x14ac:dyDescent="0.25">
      <c r="B23" s="31" t="s">
        <v>53</v>
      </c>
      <c r="C23" s="41">
        <v>28651</v>
      </c>
      <c r="D23" s="41">
        <v>32371</v>
      </c>
      <c r="E23" s="33">
        <f t="shared" si="0"/>
        <v>9.8581288343558282E-2</v>
      </c>
      <c r="F23" s="33">
        <f t="shared" si="1"/>
        <v>-5.428145724385755E-2</v>
      </c>
      <c r="G23" s="13"/>
    </row>
    <row r="24" spans="2:8" ht="14.25" customHeight="1" thickBot="1" x14ac:dyDescent="0.25">
      <c r="B24" s="32" t="s">
        <v>54</v>
      </c>
      <c r="C24" s="43">
        <v>29955</v>
      </c>
      <c r="D24" s="43">
        <v>37899</v>
      </c>
      <c r="E24" s="34">
        <f t="shared" si="0"/>
        <v>0.12871622894607934</v>
      </c>
      <c r="F24" s="34">
        <f t="shared" si="1"/>
        <v>-4.4884072580645161E-2</v>
      </c>
      <c r="G24" s="13"/>
    </row>
    <row r="25" spans="2:8" ht="14.25" customHeight="1" thickBot="1" x14ac:dyDescent="0.25">
      <c r="B25" s="29" t="s">
        <v>55</v>
      </c>
      <c r="C25" s="41">
        <v>33651</v>
      </c>
      <c r="D25" s="41">
        <v>40543</v>
      </c>
      <c r="E25" s="33">
        <f t="shared" si="0"/>
        <v>0.10588583259390713</v>
      </c>
      <c r="F25" s="33">
        <f t="shared" ref="F25:F41" si="2">+(D25-D21)/D21</f>
        <v>-6.0765417226520874E-2</v>
      </c>
      <c r="G25" s="13"/>
    </row>
    <row r="26" spans="2:8" ht="14.25" customHeight="1" thickBot="1" x14ac:dyDescent="0.25">
      <c r="B26" s="30" t="s">
        <v>56</v>
      </c>
      <c r="C26" s="41">
        <v>37243</v>
      </c>
      <c r="D26" s="41">
        <v>38655</v>
      </c>
      <c r="E26" s="33">
        <f t="shared" si="0"/>
        <v>0.30320526278955839</v>
      </c>
      <c r="F26" s="33">
        <f t="shared" si="2"/>
        <v>-5.1760088311051146E-2</v>
      </c>
      <c r="G26" s="13"/>
    </row>
    <row r="27" spans="2:8" ht="14.25" customHeight="1" thickBot="1" x14ac:dyDescent="0.25">
      <c r="B27" s="31" t="s">
        <v>57</v>
      </c>
      <c r="C27" s="41">
        <v>38384</v>
      </c>
      <c r="D27" s="41">
        <v>30949</v>
      </c>
      <c r="E27" s="33">
        <f t="shared" si="0"/>
        <v>0.33970891068374576</v>
      </c>
      <c r="F27" s="33">
        <f t="shared" si="2"/>
        <v>-4.3928207346081369E-2</v>
      </c>
      <c r="G27" s="13"/>
    </row>
    <row r="28" spans="2:8" ht="14.25" customHeight="1" thickBot="1" x14ac:dyDescent="0.25">
      <c r="B28" s="32" t="s">
        <v>58</v>
      </c>
      <c r="C28" s="43">
        <v>38126</v>
      </c>
      <c r="D28" s="43">
        <v>36500</v>
      </c>
      <c r="E28" s="34">
        <f t="shared" ref="E28:E41" si="3">+(C28-C24)/C24</f>
        <v>0.27277583041228509</v>
      </c>
      <c r="F28" s="34">
        <f t="shared" si="2"/>
        <v>-3.691390274149714E-2</v>
      </c>
      <c r="G28" s="13"/>
    </row>
    <row r="29" spans="2:8" ht="14.25" customHeight="1" thickBot="1" x14ac:dyDescent="0.25">
      <c r="B29" s="29" t="s">
        <v>59</v>
      </c>
      <c r="C29" s="41">
        <v>41878</v>
      </c>
      <c r="D29" s="41">
        <v>36407</v>
      </c>
      <c r="E29" s="33">
        <f t="shared" si="3"/>
        <v>0.24448010460313216</v>
      </c>
      <c r="F29" s="33">
        <f t="shared" si="2"/>
        <v>-0.10201514441457218</v>
      </c>
      <c r="G29" s="13"/>
    </row>
    <row r="30" spans="2:8" ht="14.25" customHeight="1" thickBot="1" x14ac:dyDescent="0.25">
      <c r="B30" s="30" t="s">
        <v>60</v>
      </c>
      <c r="C30" s="41">
        <v>39682</v>
      </c>
      <c r="D30" s="41">
        <v>40424</v>
      </c>
      <c r="E30" s="33">
        <f t="shared" si="3"/>
        <v>6.5488816690384768E-2</v>
      </c>
      <c r="F30" s="33">
        <f t="shared" si="2"/>
        <v>4.5763808045530978E-2</v>
      </c>
      <c r="G30" s="13"/>
    </row>
    <row r="31" spans="2:8" ht="14.25" customHeight="1" thickBot="1" x14ac:dyDescent="0.25">
      <c r="B31" s="31" t="s">
        <v>61</v>
      </c>
      <c r="C31" s="41">
        <v>33730</v>
      </c>
      <c r="D31" s="41">
        <v>30268</v>
      </c>
      <c r="E31" s="33">
        <f t="shared" si="3"/>
        <v>-0.12124843684868696</v>
      </c>
      <c r="F31" s="33">
        <f t="shared" si="2"/>
        <v>-2.200394196904585E-2</v>
      </c>
    </row>
    <row r="32" spans="2:8" ht="14.25" customHeight="1" thickBot="1" x14ac:dyDescent="0.25">
      <c r="B32" s="32" t="s">
        <v>62</v>
      </c>
      <c r="C32" s="43">
        <v>31506</v>
      </c>
      <c r="D32" s="43">
        <v>34154</v>
      </c>
      <c r="E32" s="34">
        <f t="shared" si="3"/>
        <v>-0.17363478990714998</v>
      </c>
      <c r="F32" s="34">
        <f t="shared" si="2"/>
        <v>-6.4273972602739732E-2</v>
      </c>
    </row>
    <row r="33" spans="2:6" ht="14.25" customHeight="1" thickBot="1" x14ac:dyDescent="0.25">
      <c r="B33" s="29" t="s">
        <v>63</v>
      </c>
      <c r="C33" s="41">
        <v>34327</v>
      </c>
      <c r="D33" s="41">
        <v>37617</v>
      </c>
      <c r="E33" s="33">
        <f t="shared" si="3"/>
        <v>-0.18030947036630213</v>
      </c>
      <c r="F33" s="33">
        <f t="shared" si="2"/>
        <v>3.3235366825061112E-2</v>
      </c>
    </row>
    <row r="34" spans="2:6" ht="14.25" customHeight="1" thickBot="1" x14ac:dyDescent="0.25">
      <c r="B34" s="30" t="s">
        <v>64</v>
      </c>
      <c r="C34" s="41">
        <v>29037</v>
      </c>
      <c r="D34" s="41">
        <v>32948</v>
      </c>
      <c r="E34" s="33">
        <f t="shared" si="3"/>
        <v>-0.26825764830401694</v>
      </c>
      <c r="F34" s="33">
        <f t="shared" si="2"/>
        <v>-0.18493963981792994</v>
      </c>
    </row>
    <row r="35" spans="2:6" ht="15" thickBot="1" x14ac:dyDescent="0.25">
      <c r="B35" s="31" t="s">
        <v>65</v>
      </c>
      <c r="C35" s="41">
        <v>27571</v>
      </c>
      <c r="D35" s="41">
        <v>27999</v>
      </c>
      <c r="E35" s="33">
        <f t="shared" si="3"/>
        <v>-0.18259709457456269</v>
      </c>
      <c r="F35" s="33">
        <f t="shared" si="2"/>
        <v>-7.4963657988634858E-2</v>
      </c>
    </row>
    <row r="36" spans="2:6" ht="15" thickBot="1" x14ac:dyDescent="0.25">
      <c r="B36" s="32" t="s">
        <v>66</v>
      </c>
      <c r="C36" s="43">
        <v>27278</v>
      </c>
      <c r="D36" s="43">
        <v>34299</v>
      </c>
      <c r="E36" s="34">
        <f t="shared" si="3"/>
        <v>-0.13419666095346919</v>
      </c>
      <c r="F36" s="34">
        <f t="shared" si="2"/>
        <v>4.2454763717280552E-3</v>
      </c>
    </row>
    <row r="37" spans="2:6" ht="15" thickBot="1" x14ac:dyDescent="0.25">
      <c r="B37" s="29" t="s">
        <v>67</v>
      </c>
      <c r="C37" s="41">
        <v>28755</v>
      </c>
      <c r="D37" s="41">
        <v>38621</v>
      </c>
      <c r="E37" s="33">
        <f t="shared" si="3"/>
        <v>-0.16232120488245405</v>
      </c>
      <c r="F37" s="33">
        <f t="shared" si="2"/>
        <v>2.6690060345056756E-2</v>
      </c>
    </row>
    <row r="38" spans="2:6" ht="15" thickBot="1" x14ac:dyDescent="0.25">
      <c r="B38" s="30" t="s">
        <v>68</v>
      </c>
      <c r="C38" s="41">
        <v>26417</v>
      </c>
      <c r="D38" s="41">
        <v>31470</v>
      </c>
      <c r="E38" s="33">
        <f t="shared" si="3"/>
        <v>-9.0229706925646594E-2</v>
      </c>
      <c r="F38" s="33">
        <f t="shared" si="2"/>
        <v>-4.4858565011533326E-2</v>
      </c>
    </row>
    <row r="39" spans="2:6" ht="15" thickBot="1" x14ac:dyDescent="0.25">
      <c r="B39" s="31" t="s">
        <v>69</v>
      </c>
      <c r="C39" s="41">
        <v>24957</v>
      </c>
      <c r="D39" s="41">
        <v>26018</v>
      </c>
      <c r="E39" s="33">
        <f t="shared" si="3"/>
        <v>-9.4809763882340137E-2</v>
      </c>
      <c r="F39" s="33">
        <f t="shared" si="2"/>
        <v>-7.0752526875959856E-2</v>
      </c>
    </row>
    <row r="40" spans="2:6" ht="15" thickBot="1" x14ac:dyDescent="0.25">
      <c r="B40" s="32" t="s">
        <v>70</v>
      </c>
      <c r="C40" s="43">
        <v>24328</v>
      </c>
      <c r="D40" s="43">
        <v>29112</v>
      </c>
      <c r="E40" s="34">
        <f t="shared" si="3"/>
        <v>-0.10814575848669257</v>
      </c>
      <c r="F40" s="34">
        <f t="shared" si="2"/>
        <v>-0.15122889880171433</v>
      </c>
    </row>
    <row r="41" spans="2:6" ht="15" thickBot="1" x14ac:dyDescent="0.25">
      <c r="B41" s="29" t="s">
        <v>71</v>
      </c>
      <c r="C41" s="41">
        <v>25182</v>
      </c>
      <c r="D41" s="41">
        <v>27945</v>
      </c>
      <c r="E41" s="33">
        <f t="shared" si="3"/>
        <v>-0.12425665101721439</v>
      </c>
      <c r="F41" s="33">
        <f t="shared" si="2"/>
        <v>-0.27642992154527329</v>
      </c>
    </row>
    <row r="42" spans="2:6" ht="15" thickBot="1" x14ac:dyDescent="0.25">
      <c r="B42" s="30" t="s">
        <v>72</v>
      </c>
      <c r="C42" s="41">
        <v>25866</v>
      </c>
      <c r="D42" s="41">
        <v>30682</v>
      </c>
      <c r="E42" s="33">
        <f t="shared" ref="E42:F44" si="4">+(C42-C38)/C38</f>
        <v>-2.0857780974372565E-2</v>
      </c>
      <c r="F42" s="33">
        <f t="shared" si="4"/>
        <v>-2.5039720368605019E-2</v>
      </c>
    </row>
    <row r="43" spans="2:6" ht="15" thickBot="1" x14ac:dyDescent="0.25">
      <c r="B43" s="31" t="s">
        <v>73</v>
      </c>
      <c r="C43" s="41">
        <v>23364</v>
      </c>
      <c r="D43" s="41">
        <v>24220</v>
      </c>
      <c r="E43" s="33">
        <f t="shared" si="4"/>
        <v>-6.3829787234042548E-2</v>
      </c>
      <c r="F43" s="33">
        <f t="shared" si="4"/>
        <v>-6.9106003536013524E-2</v>
      </c>
    </row>
    <row r="44" spans="2:6" ht="15" thickBot="1" x14ac:dyDescent="0.25">
      <c r="B44" s="32" t="s">
        <v>74</v>
      </c>
      <c r="C44" s="43">
        <v>24509</v>
      </c>
      <c r="D44" s="43">
        <v>29081</v>
      </c>
      <c r="E44" s="34">
        <f t="shared" si="4"/>
        <v>7.4399868464320945E-3</v>
      </c>
      <c r="F44" s="34">
        <f t="shared" si="4"/>
        <v>-1.0648529815883484E-3</v>
      </c>
    </row>
    <row r="45" spans="2:6" ht="15" thickBot="1" x14ac:dyDescent="0.25">
      <c r="B45" s="29" t="s">
        <v>75</v>
      </c>
      <c r="C45" s="41">
        <v>27166</v>
      </c>
      <c r="D45" s="41">
        <v>34041</v>
      </c>
      <c r="E45" s="33">
        <v>7.8786434754983717E-2</v>
      </c>
      <c r="F45" s="33">
        <v>0.21814278046162103</v>
      </c>
    </row>
    <row r="46" spans="2:6" ht="15" thickBot="1" x14ac:dyDescent="0.25">
      <c r="B46" s="30" t="s">
        <v>76</v>
      </c>
      <c r="C46" s="41">
        <v>25869</v>
      </c>
      <c r="D46" s="41">
        <v>32047</v>
      </c>
      <c r="E46" s="33">
        <v>1.1598237067965669E-4</v>
      </c>
      <c r="F46" s="33">
        <v>4.4488625252591098E-2</v>
      </c>
    </row>
    <row r="47" spans="2:6" ht="15" thickBot="1" x14ac:dyDescent="0.25">
      <c r="B47" s="31" t="s">
        <v>77</v>
      </c>
      <c r="C47" s="41">
        <v>26101</v>
      </c>
      <c r="D47" s="41">
        <v>26854</v>
      </c>
      <c r="E47" s="33">
        <v>0.11714603663756207</v>
      </c>
      <c r="F47" s="33">
        <v>0.10875309661436829</v>
      </c>
    </row>
    <row r="48" spans="2:6" ht="15" thickBot="1" x14ac:dyDescent="0.25">
      <c r="B48" s="32" t="s">
        <v>78</v>
      </c>
      <c r="C48" s="43">
        <v>25688</v>
      </c>
      <c r="D48" s="43">
        <v>29408</v>
      </c>
      <c r="E48" s="34">
        <v>4.8104777836713047E-2</v>
      </c>
      <c r="F48" s="34">
        <v>1.1244455142532925E-2</v>
      </c>
    </row>
    <row r="49" spans="2:6" ht="15" thickBot="1" x14ac:dyDescent="0.25">
      <c r="B49" s="29" t="s">
        <v>79</v>
      </c>
      <c r="C49" s="41">
        <v>27589</v>
      </c>
      <c r="D49" s="41">
        <v>31392</v>
      </c>
      <c r="E49" s="33">
        <v>1.5570934256055362E-2</v>
      </c>
      <c r="F49" s="33">
        <v>-7.7817925442848324E-2</v>
      </c>
    </row>
    <row r="50" spans="2:6" ht="15" thickBot="1" x14ac:dyDescent="0.25">
      <c r="B50" s="30" t="s">
        <v>80</v>
      </c>
      <c r="C50" s="41">
        <v>25785</v>
      </c>
      <c r="D50" s="41">
        <v>33573</v>
      </c>
      <c r="E50" s="33">
        <v>-3.2471297692218486E-3</v>
      </c>
      <c r="F50" s="33">
        <v>4.7617561706243955E-2</v>
      </c>
    </row>
    <row r="51" spans="2:6" ht="15" thickBot="1" x14ac:dyDescent="0.25">
      <c r="B51" s="31" t="s">
        <v>81</v>
      </c>
      <c r="C51" s="41">
        <v>26669</v>
      </c>
      <c r="D51" s="41">
        <v>27761</v>
      </c>
      <c r="E51" s="33">
        <v>2.1761618328799665E-2</v>
      </c>
      <c r="F51" s="33">
        <v>3.3775229016161465E-2</v>
      </c>
    </row>
    <row r="52" spans="2:6" ht="15" thickBot="1" x14ac:dyDescent="0.25">
      <c r="B52" s="32" t="s">
        <v>82</v>
      </c>
      <c r="C52" s="43">
        <v>27251</v>
      </c>
      <c r="D52" s="43">
        <v>31480</v>
      </c>
      <c r="E52" s="34">
        <v>6.0845530987231389E-2</v>
      </c>
      <c r="F52" s="34">
        <v>7.0457018498367788E-2</v>
      </c>
    </row>
    <row r="53" spans="2:6" ht="15" thickBot="1" x14ac:dyDescent="0.25">
      <c r="B53" s="35" t="s">
        <v>83</v>
      </c>
      <c r="C53" s="99">
        <v>29386</v>
      </c>
      <c r="D53" s="99">
        <v>34020</v>
      </c>
      <c r="E53" s="33">
        <v>6.513465511616949E-2</v>
      </c>
      <c r="F53" s="33">
        <v>8.3715596330275227E-2</v>
      </c>
    </row>
    <row r="54" spans="2:6" ht="15" thickBot="1" x14ac:dyDescent="0.25">
      <c r="B54" s="35" t="s">
        <v>84</v>
      </c>
      <c r="C54" s="99">
        <v>28121</v>
      </c>
      <c r="D54" s="99">
        <v>33623</v>
      </c>
      <c r="E54" s="33">
        <v>9.0595307349234044E-2</v>
      </c>
      <c r="F54" s="33">
        <v>1.4892919905876746E-3</v>
      </c>
    </row>
    <row r="55" spans="2:6" ht="15" thickBot="1" x14ac:dyDescent="0.25">
      <c r="B55" s="35" t="s">
        <v>85</v>
      </c>
      <c r="C55" s="99">
        <v>30981</v>
      </c>
      <c r="D55" s="99">
        <v>28752</v>
      </c>
      <c r="E55" s="33">
        <v>0.16168585248790732</v>
      </c>
      <c r="F55" s="33">
        <v>3.5697561327041535E-2</v>
      </c>
    </row>
    <row r="56" spans="2:6" ht="15" thickBot="1" x14ac:dyDescent="0.25">
      <c r="B56" s="32" t="s">
        <v>86</v>
      </c>
      <c r="C56" s="43">
        <v>31561</v>
      </c>
      <c r="D56" s="43">
        <v>34857</v>
      </c>
      <c r="E56" s="34">
        <v>0.15815933360243661</v>
      </c>
      <c r="F56" s="34">
        <v>0.10727445997458704</v>
      </c>
    </row>
    <row r="57" spans="2:6" ht="15" thickBot="1" x14ac:dyDescent="0.25">
      <c r="B57" s="35" t="s">
        <v>87</v>
      </c>
      <c r="C57" s="99">
        <v>30597</v>
      </c>
      <c r="D57" s="99">
        <v>32408</v>
      </c>
      <c r="E57" s="33">
        <v>4.1210100047641737E-2</v>
      </c>
      <c r="F57" s="33">
        <v>-4.7383891828336272E-2</v>
      </c>
    </row>
    <row r="58" spans="2:6" ht="15" thickBot="1" x14ac:dyDescent="0.25">
      <c r="B58" s="35" t="s">
        <v>88</v>
      </c>
      <c r="C58" s="99">
        <v>27401</v>
      </c>
      <c r="D58" s="99">
        <v>21297</v>
      </c>
      <c r="E58" s="33">
        <v>-2.5603641406777854E-2</v>
      </c>
      <c r="F58" s="33">
        <v>-0.36659429557148382</v>
      </c>
    </row>
    <row r="59" spans="2:6" ht="15" thickBot="1" x14ac:dyDescent="0.25">
      <c r="B59" s="35" t="s">
        <v>89</v>
      </c>
      <c r="C59" s="99">
        <v>41597</v>
      </c>
      <c r="D59" s="99">
        <v>32446</v>
      </c>
      <c r="E59" s="33">
        <v>0.34266163132242344</v>
      </c>
      <c r="F59" s="33">
        <v>0.12847801892042293</v>
      </c>
    </row>
    <row r="60" spans="2:6" ht="15" thickBot="1" x14ac:dyDescent="0.25">
      <c r="B60" s="32" t="s">
        <v>90</v>
      </c>
      <c r="C60" s="43">
        <v>29692</v>
      </c>
      <c r="D60" s="43">
        <v>31906</v>
      </c>
      <c r="E60" s="34">
        <v>-5.9218655936123694E-2</v>
      </c>
      <c r="F60" s="34">
        <v>-8.466018303353702E-2</v>
      </c>
    </row>
    <row r="61" spans="2:6" ht="15" thickBot="1" x14ac:dyDescent="0.25">
      <c r="B61" s="35" t="s">
        <v>91</v>
      </c>
      <c r="C61" s="99">
        <v>34461</v>
      </c>
      <c r="D61" s="99">
        <v>34356</v>
      </c>
      <c r="E61" s="33">
        <v>0.12628689087165409</v>
      </c>
      <c r="F61" s="33">
        <v>6.0108615156751422E-2</v>
      </c>
    </row>
    <row r="62" spans="2:6" ht="15" thickBot="1" x14ac:dyDescent="0.25">
      <c r="B62" s="35" t="s">
        <v>92</v>
      </c>
      <c r="C62" s="99">
        <v>28179</v>
      </c>
      <c r="D62" s="99">
        <v>32151</v>
      </c>
      <c r="E62" s="33">
        <v>2.8000000000000001E-2</v>
      </c>
      <c r="F62" s="33">
        <v>0.51</v>
      </c>
    </row>
    <row r="63" spans="2:6" ht="15" thickBot="1" x14ac:dyDescent="0.25">
      <c r="B63" s="35" t="s">
        <v>93</v>
      </c>
      <c r="C63" s="99">
        <v>26434</v>
      </c>
      <c r="D63" s="99">
        <v>25447</v>
      </c>
      <c r="E63" s="33">
        <v>-0.36499999999999999</v>
      </c>
      <c r="F63" s="98">
        <v>-0.216</v>
      </c>
    </row>
    <row r="64" spans="2:6" ht="15" thickBot="1" x14ac:dyDescent="0.25">
      <c r="B64" s="32" t="s">
        <v>94</v>
      </c>
      <c r="C64" s="43">
        <v>28219</v>
      </c>
      <c r="D64" s="43">
        <v>30377</v>
      </c>
      <c r="E64" s="34">
        <v>-5.0999999999999997E-2</v>
      </c>
      <c r="F64" s="34">
        <v>-4.9000000000000002E-2</v>
      </c>
    </row>
    <row r="65" spans="2:6" ht="15" thickBot="1" x14ac:dyDescent="0.25">
      <c r="B65" s="35" t="s">
        <v>95</v>
      </c>
      <c r="C65" s="99">
        <v>30126</v>
      </c>
      <c r="D65" s="99">
        <v>31990</v>
      </c>
      <c r="E65" s="33">
        <f t="shared" ref="E65:F69" si="5">+(C65-C61)/C61</f>
        <v>-0.12579437625141465</v>
      </c>
      <c r="F65" s="98">
        <f t="shared" si="5"/>
        <v>-6.8867155664221677E-2</v>
      </c>
    </row>
    <row r="66" spans="2:6" ht="15" thickBot="1" x14ac:dyDescent="0.25">
      <c r="B66" s="35" t="s">
        <v>96</v>
      </c>
      <c r="C66" s="99">
        <v>28753</v>
      </c>
      <c r="D66" s="99">
        <v>30414</v>
      </c>
      <c r="E66" s="33">
        <f t="shared" si="5"/>
        <v>2.0369778913375207E-2</v>
      </c>
      <c r="F66" s="98">
        <f t="shared" si="5"/>
        <v>-5.4026313333955397E-2</v>
      </c>
    </row>
    <row r="67" spans="2:6" ht="15" thickBot="1" x14ac:dyDescent="0.25">
      <c r="B67" s="35" t="s">
        <v>97</v>
      </c>
      <c r="C67" s="99">
        <v>30167</v>
      </c>
      <c r="D67" s="99">
        <v>26050</v>
      </c>
      <c r="E67" s="33">
        <f t="shared" si="5"/>
        <v>0.14121964137096163</v>
      </c>
      <c r="F67" s="98">
        <f t="shared" si="5"/>
        <v>2.3696309977600503E-2</v>
      </c>
    </row>
    <row r="68" spans="2:6" ht="15" thickBot="1" x14ac:dyDescent="0.25">
      <c r="B68" s="32" t="s">
        <v>98</v>
      </c>
      <c r="C68" s="43">
        <v>31889</v>
      </c>
      <c r="D68" s="43">
        <v>32084</v>
      </c>
      <c r="E68" s="34">
        <f t="shared" si="5"/>
        <v>0.13005421878875933</v>
      </c>
      <c r="F68" s="34">
        <f t="shared" si="5"/>
        <v>5.6193830858873486E-2</v>
      </c>
    </row>
    <row r="69" spans="2:6" ht="15" thickBot="1" x14ac:dyDescent="0.25">
      <c r="B69" s="35" t="s">
        <v>99</v>
      </c>
      <c r="C69" s="99">
        <f>+'Despidos presentados TSJ'!C23</f>
        <v>39883</v>
      </c>
      <c r="D69" s="99">
        <f>+'Recl. cantidad TSJ'!C23</f>
        <v>35673</v>
      </c>
      <c r="E69" s="33">
        <f t="shared" si="5"/>
        <v>0.32387306645422559</v>
      </c>
      <c r="F69" s="98">
        <f t="shared" si="5"/>
        <v>0.11512972804001251</v>
      </c>
    </row>
    <row r="70" spans="2:6" ht="15" thickBot="1" x14ac:dyDescent="0.25">
      <c r="B70" s="35" t="s">
        <v>100</v>
      </c>
      <c r="C70" s="99">
        <v>34014</v>
      </c>
      <c r="D70" s="99">
        <v>35469</v>
      </c>
      <c r="E70" s="33">
        <v>0.1829722115953118</v>
      </c>
      <c r="F70" s="98">
        <v>0.1662063523377392</v>
      </c>
    </row>
    <row r="71" spans="2:6" ht="15" thickBot="1" x14ac:dyDescent="0.25">
      <c r="B71" s="35" t="s">
        <v>101</v>
      </c>
      <c r="C71" s="99">
        <v>35413</v>
      </c>
      <c r="D71" s="99">
        <v>29621</v>
      </c>
      <c r="E71" s="33">
        <v>0.17389863095435409</v>
      </c>
      <c r="F71" s="98">
        <v>0.13708253358925143</v>
      </c>
    </row>
    <row r="72" spans="2:6" ht="15" thickBot="1" x14ac:dyDescent="0.25">
      <c r="B72" s="32" t="s">
        <v>102</v>
      </c>
      <c r="C72" s="43">
        <v>37878</v>
      </c>
      <c r="D72" s="43">
        <v>32742</v>
      </c>
      <c r="E72" s="34">
        <v>0.18780770798708019</v>
      </c>
      <c r="F72" s="34">
        <v>2.0508664755018079E-2</v>
      </c>
    </row>
    <row r="73" spans="2:6" ht="14.25" x14ac:dyDescent="0.2">
      <c r="B73" s="35" t="s">
        <v>103</v>
      </c>
      <c r="C73" s="99">
        <v>39883</v>
      </c>
      <c r="D73" s="99">
        <v>35673</v>
      </c>
      <c r="E73" s="98">
        <v>0.20568941019982467</v>
      </c>
      <c r="F73" s="98">
        <v>0.13887558662963317</v>
      </c>
    </row>
    <row r="74" spans="2:6" ht="14.25" x14ac:dyDescent="0.2">
      <c r="B74" s="35" t="s">
        <v>104</v>
      </c>
      <c r="C74" s="99">
        <v>41616</v>
      </c>
      <c r="D74" s="99">
        <v>40125</v>
      </c>
      <c r="E74" s="98">
        <v>0.22349620744399365</v>
      </c>
      <c r="F74" s="98">
        <v>0.13126955933350248</v>
      </c>
    </row>
    <row r="75" spans="2:6" ht="14.25" x14ac:dyDescent="0.2">
      <c r="B75" s="35" t="s">
        <v>105</v>
      </c>
      <c r="C75" s="99">
        <v>38556</v>
      </c>
      <c r="D75" s="99">
        <v>28546</v>
      </c>
      <c r="E75" s="98">
        <v>8.8752717928444358E-2</v>
      </c>
      <c r="F75" s="98">
        <v>-3.6291819992572839E-2</v>
      </c>
    </row>
    <row r="76" spans="2:6" ht="15" thickBot="1" x14ac:dyDescent="0.25">
      <c r="B76" s="32" t="s">
        <v>106</v>
      </c>
      <c r="C76" s="43">
        <v>39675</v>
      </c>
      <c r="D76" s="43">
        <v>32726</v>
      </c>
      <c r="E76" s="34">
        <v>4.7441786789165212E-2</v>
      </c>
      <c r="F76" s="34">
        <v>-4.8866898784435888E-4</v>
      </c>
    </row>
    <row r="77" spans="2:6" ht="14.25" x14ac:dyDescent="0.2">
      <c r="B77" s="35" t="s">
        <v>107</v>
      </c>
      <c r="C77" s="99">
        <v>41116</v>
      </c>
      <c r="D77" s="99">
        <v>36146</v>
      </c>
      <c r="E77" s="98">
        <v>3.0915427625805483E-2</v>
      </c>
      <c r="F77" s="98">
        <f>+'Recl. cantidad TSJ'!$C$45</f>
        <v>1.3259327782917052E-2</v>
      </c>
    </row>
    <row r="78" spans="2:6" ht="14.25" x14ac:dyDescent="0.2">
      <c r="B78" s="35" t="s">
        <v>316</v>
      </c>
      <c r="C78" s="99">
        <v>40680</v>
      </c>
      <c r="D78" s="99">
        <v>33884</v>
      </c>
      <c r="E78" s="98">
        <v>-2.2491349480968859E-2</v>
      </c>
      <c r="F78" s="98">
        <v>-0.15553894080996886</v>
      </c>
    </row>
    <row r="79" spans="2:6" ht="25.5" customHeight="1" x14ac:dyDescent="0.2">
      <c r="B79" s="15"/>
      <c r="C79" s="16"/>
      <c r="D79" s="16"/>
      <c r="E79" s="17"/>
      <c r="F79" s="17"/>
    </row>
    <row r="80" spans="2:6" ht="47.25" customHeight="1" x14ac:dyDescent="0.2">
      <c r="B80" s="10"/>
      <c r="C80" s="11"/>
      <c r="D80" s="11"/>
    </row>
    <row r="82" spans="2:16" ht="92.45" customHeight="1" x14ac:dyDescent="0.2">
      <c r="B82" s="37"/>
      <c r="C82" s="38" t="s">
        <v>108</v>
      </c>
      <c r="D82" s="39" t="s">
        <v>109</v>
      </c>
      <c r="E82" s="39" t="s">
        <v>110</v>
      </c>
      <c r="F82" s="39" t="s">
        <v>111</v>
      </c>
      <c r="G82" s="39" t="s">
        <v>112</v>
      </c>
      <c r="H82" s="39" t="s">
        <v>113</v>
      </c>
      <c r="I82" s="39" t="s">
        <v>114</v>
      </c>
      <c r="J82" s="39" t="s">
        <v>115</v>
      </c>
      <c r="K82" s="39" t="s">
        <v>116</v>
      </c>
      <c r="M82" s="185" t="s">
        <v>117</v>
      </c>
      <c r="N82" s="186"/>
      <c r="O82" s="186"/>
      <c r="P82" s="186"/>
    </row>
    <row r="83" spans="2:16" ht="14.25" customHeight="1" thickBot="1" x14ac:dyDescent="0.25">
      <c r="B83" s="35" t="s">
        <v>35</v>
      </c>
      <c r="C83" s="40">
        <v>376</v>
      </c>
      <c r="D83" s="40"/>
      <c r="E83" s="40">
        <v>1672</v>
      </c>
      <c r="F83" s="40">
        <v>93</v>
      </c>
      <c r="G83" s="40">
        <v>4170</v>
      </c>
      <c r="H83" s="36">
        <v>8.6705202312138727E-2</v>
      </c>
      <c r="I83" s="40"/>
      <c r="J83" s="36">
        <v>-0.18421052631578946</v>
      </c>
      <c r="K83" s="36">
        <v>4.1198501872659173E-2</v>
      </c>
      <c r="N83"/>
      <c r="O83"/>
      <c r="P83"/>
    </row>
    <row r="84" spans="2:16" ht="14.25" customHeight="1" thickBot="1" x14ac:dyDescent="0.25">
      <c r="B84" s="30" t="s">
        <v>36</v>
      </c>
      <c r="C84" s="41">
        <v>345</v>
      </c>
      <c r="D84" s="40"/>
      <c r="E84" s="41">
        <v>1917</v>
      </c>
      <c r="F84" s="41">
        <v>101</v>
      </c>
      <c r="G84" s="41">
        <v>4336</v>
      </c>
      <c r="H84" s="33">
        <v>-0.13533834586466165</v>
      </c>
      <c r="I84" s="40"/>
      <c r="J84" s="33">
        <v>0.5074626865671642</v>
      </c>
      <c r="K84" s="33">
        <v>0.26046511627906976</v>
      </c>
      <c r="M84"/>
      <c r="N84"/>
      <c r="O84"/>
      <c r="P84"/>
    </row>
    <row r="85" spans="2:16" ht="14.25" customHeight="1" thickBot="1" x14ac:dyDescent="0.25">
      <c r="B85" s="31" t="s">
        <v>37</v>
      </c>
      <c r="C85" s="41">
        <v>364</v>
      </c>
      <c r="D85" s="40"/>
      <c r="E85" s="42">
        <v>903</v>
      </c>
      <c r="F85" s="42">
        <v>78</v>
      </c>
      <c r="G85" s="42">
        <v>3475</v>
      </c>
      <c r="H85" s="33">
        <v>0.35820895522388058</v>
      </c>
      <c r="I85" s="40"/>
      <c r="J85" s="33">
        <v>0.25806451612903225</v>
      </c>
      <c r="K85" s="33">
        <v>0.20242214532871972</v>
      </c>
      <c r="M85"/>
      <c r="N85"/>
      <c r="O85"/>
      <c r="P85"/>
    </row>
    <row r="86" spans="2:16" ht="14.25" customHeight="1" thickBot="1" x14ac:dyDescent="0.25">
      <c r="B86" s="32" t="s">
        <v>38</v>
      </c>
      <c r="C86" s="43">
        <v>504</v>
      </c>
      <c r="D86" s="43"/>
      <c r="E86" s="43">
        <v>1451</v>
      </c>
      <c r="F86" s="43">
        <v>108</v>
      </c>
      <c r="G86" s="43">
        <v>4202</v>
      </c>
      <c r="H86" s="34">
        <v>0.58695652173913049</v>
      </c>
      <c r="I86" s="43"/>
      <c r="J86" s="34">
        <v>0.34146341463414637</v>
      </c>
      <c r="K86" s="34">
        <v>0.09</v>
      </c>
    </row>
    <row r="87" spans="2:16" ht="14.25" customHeight="1" thickBot="1" x14ac:dyDescent="0.25">
      <c r="B87" s="29" t="s">
        <v>39</v>
      </c>
      <c r="C87" s="41">
        <v>666</v>
      </c>
      <c r="D87" s="40"/>
      <c r="E87" s="41">
        <v>1787</v>
      </c>
      <c r="F87" s="41">
        <v>137</v>
      </c>
      <c r="G87" s="41">
        <v>3838</v>
      </c>
      <c r="H87" s="33">
        <f t="shared" ref="H87:H122" si="6">+(C87-C83)/C83</f>
        <v>0.77127659574468088</v>
      </c>
      <c r="I87" s="40"/>
      <c r="J87" s="33">
        <f t="shared" ref="J87:J122" si="7">+(F87-F83)/F83</f>
        <v>0.4731182795698925</v>
      </c>
      <c r="K87" s="33">
        <f t="shared" ref="K87:K122" si="8">+(G87-G83)/G83</f>
        <v>-7.9616306954436444E-2</v>
      </c>
    </row>
    <row r="88" spans="2:16" ht="14.25" customHeight="1" thickBot="1" x14ac:dyDescent="0.25">
      <c r="B88" s="30" t="s">
        <v>40</v>
      </c>
      <c r="C88" s="41">
        <v>1066</v>
      </c>
      <c r="D88" s="40"/>
      <c r="E88" s="41">
        <v>1916</v>
      </c>
      <c r="F88" s="41">
        <v>167</v>
      </c>
      <c r="G88" s="41">
        <v>4296</v>
      </c>
      <c r="H88" s="33">
        <f t="shared" si="6"/>
        <v>2.0898550724637683</v>
      </c>
      <c r="I88" s="40"/>
      <c r="J88" s="33">
        <f t="shared" si="7"/>
        <v>0.65346534653465349</v>
      </c>
      <c r="K88" s="33">
        <f t="shared" si="8"/>
        <v>-9.2250922509225092E-3</v>
      </c>
    </row>
    <row r="89" spans="2:16" ht="14.25" customHeight="1" thickBot="1" x14ac:dyDescent="0.25">
      <c r="B89" s="31" t="s">
        <v>41</v>
      </c>
      <c r="C89" s="41">
        <v>1252</v>
      </c>
      <c r="D89" s="40"/>
      <c r="E89" s="41">
        <v>1686</v>
      </c>
      <c r="F89" s="41">
        <v>182</v>
      </c>
      <c r="G89" s="41">
        <v>3576</v>
      </c>
      <c r="H89" s="33">
        <f t="shared" si="6"/>
        <v>2.4395604395604398</v>
      </c>
      <c r="I89" s="40"/>
      <c r="J89" s="33">
        <f t="shared" si="7"/>
        <v>1.3333333333333333</v>
      </c>
      <c r="K89" s="33">
        <f t="shared" si="8"/>
        <v>2.906474820143885E-2</v>
      </c>
    </row>
    <row r="90" spans="2:16" ht="14.25" customHeight="1" thickBot="1" x14ac:dyDescent="0.25">
      <c r="B90" s="32" t="s">
        <v>42</v>
      </c>
      <c r="C90" s="43">
        <v>1829</v>
      </c>
      <c r="D90" s="43"/>
      <c r="E90" s="43">
        <v>3938</v>
      </c>
      <c r="F90" s="43">
        <v>451</v>
      </c>
      <c r="G90" s="43">
        <v>4260</v>
      </c>
      <c r="H90" s="34">
        <f t="shared" si="6"/>
        <v>2.628968253968254</v>
      </c>
      <c r="I90" s="43"/>
      <c r="J90" s="34">
        <f t="shared" si="7"/>
        <v>3.175925925925926</v>
      </c>
      <c r="K90" s="34">
        <f t="shared" si="8"/>
        <v>1.3802950975725845E-2</v>
      </c>
    </row>
    <row r="91" spans="2:16" ht="14.25" customHeight="1" thickBot="1" x14ac:dyDescent="0.25">
      <c r="B91" s="29" t="s">
        <v>43</v>
      </c>
      <c r="C91" s="41">
        <v>2129</v>
      </c>
      <c r="D91" s="40"/>
      <c r="E91" s="41">
        <v>5242</v>
      </c>
      <c r="F91" s="41">
        <v>380</v>
      </c>
      <c r="G91" s="41">
        <v>4633</v>
      </c>
      <c r="H91" s="33">
        <f t="shared" si="6"/>
        <v>2.1966966966966965</v>
      </c>
      <c r="I91" s="40"/>
      <c r="J91" s="33">
        <f t="shared" si="7"/>
        <v>1.7737226277372262</v>
      </c>
      <c r="K91" s="33">
        <f t="shared" si="8"/>
        <v>0.20713913496612818</v>
      </c>
    </row>
    <row r="92" spans="2:16" ht="14.25" customHeight="1" thickBot="1" x14ac:dyDescent="0.25">
      <c r="B92" s="30" t="s">
        <v>44</v>
      </c>
      <c r="C92" s="41">
        <v>2168</v>
      </c>
      <c r="D92" s="40"/>
      <c r="E92" s="41">
        <v>6154</v>
      </c>
      <c r="F92" s="41">
        <v>476</v>
      </c>
      <c r="G92" s="41">
        <v>4836</v>
      </c>
      <c r="H92" s="33">
        <f t="shared" si="6"/>
        <v>1.0337711069418387</v>
      </c>
      <c r="I92" s="40"/>
      <c r="J92" s="33">
        <f t="shared" si="7"/>
        <v>1.8502994011976048</v>
      </c>
      <c r="K92" s="33">
        <f t="shared" si="8"/>
        <v>0.12569832402234637</v>
      </c>
    </row>
    <row r="93" spans="2:16" ht="14.25" customHeight="1" thickBot="1" x14ac:dyDescent="0.25">
      <c r="B93" s="31" t="s">
        <v>45</v>
      </c>
      <c r="C93" s="41">
        <v>1591</v>
      </c>
      <c r="D93" s="40"/>
      <c r="E93" s="41">
        <v>3941</v>
      </c>
      <c r="F93" s="41">
        <v>303</v>
      </c>
      <c r="G93" s="41">
        <v>3942</v>
      </c>
      <c r="H93" s="33">
        <f t="shared" si="6"/>
        <v>0.27076677316293929</v>
      </c>
      <c r="I93" s="40"/>
      <c r="J93" s="33">
        <f t="shared" si="7"/>
        <v>0.6648351648351648</v>
      </c>
      <c r="K93" s="33">
        <f t="shared" si="8"/>
        <v>0.10234899328859061</v>
      </c>
    </row>
    <row r="94" spans="2:16" ht="14.25" customHeight="1" thickBot="1" x14ac:dyDescent="0.25">
      <c r="B94" s="32" t="s">
        <v>46</v>
      </c>
      <c r="C94" s="43">
        <v>1880</v>
      </c>
      <c r="D94" s="43"/>
      <c r="E94" s="43">
        <v>5523</v>
      </c>
      <c r="F94" s="43">
        <v>381</v>
      </c>
      <c r="G94" s="43">
        <v>4332</v>
      </c>
      <c r="H94" s="34">
        <f t="shared" si="6"/>
        <v>2.7884089666484417E-2</v>
      </c>
      <c r="I94" s="43"/>
      <c r="J94" s="34">
        <f t="shared" si="7"/>
        <v>-0.15521064301552107</v>
      </c>
      <c r="K94" s="34">
        <f t="shared" si="8"/>
        <v>1.6901408450704224E-2</v>
      </c>
    </row>
    <row r="95" spans="2:16" ht="14.25" customHeight="1" thickBot="1" x14ac:dyDescent="0.25">
      <c r="B95" s="29" t="s">
        <v>47</v>
      </c>
      <c r="C95" s="41">
        <v>1901</v>
      </c>
      <c r="D95" s="40"/>
      <c r="E95" s="41">
        <v>5350</v>
      </c>
      <c r="F95" s="41">
        <v>395</v>
      </c>
      <c r="G95" s="41">
        <v>4981</v>
      </c>
      <c r="H95" s="33">
        <f t="shared" si="6"/>
        <v>-0.10709253170502583</v>
      </c>
      <c r="I95" s="40"/>
      <c r="J95" s="33">
        <f t="shared" si="7"/>
        <v>3.9473684210526314E-2</v>
      </c>
      <c r="K95" s="33">
        <f t="shared" si="8"/>
        <v>7.5113317504856461E-2</v>
      </c>
    </row>
    <row r="96" spans="2:16" ht="14.25" customHeight="1" thickBot="1" x14ac:dyDescent="0.25">
      <c r="B96" s="30" t="s">
        <v>48</v>
      </c>
      <c r="C96" s="41">
        <v>1819</v>
      </c>
      <c r="D96" s="40"/>
      <c r="E96" s="41">
        <v>6089</v>
      </c>
      <c r="F96" s="41">
        <v>410</v>
      </c>
      <c r="G96" s="41">
        <v>4727</v>
      </c>
      <c r="H96" s="33">
        <f t="shared" si="6"/>
        <v>-0.1609778597785978</v>
      </c>
      <c r="I96" s="40"/>
      <c r="J96" s="33">
        <f t="shared" si="7"/>
        <v>-0.13865546218487396</v>
      </c>
      <c r="K96" s="33">
        <f t="shared" si="8"/>
        <v>-2.2539288668320927E-2</v>
      </c>
    </row>
    <row r="97" spans="2:11" ht="14.25" customHeight="1" thickBot="1" x14ac:dyDescent="0.25">
      <c r="B97" s="31" t="s">
        <v>49</v>
      </c>
      <c r="C97" s="41">
        <v>1558</v>
      </c>
      <c r="D97" s="40"/>
      <c r="E97" s="41">
        <v>4486</v>
      </c>
      <c r="F97" s="41">
        <v>294</v>
      </c>
      <c r="G97" s="41">
        <v>3619</v>
      </c>
      <c r="H97" s="33">
        <f t="shared" si="6"/>
        <v>-2.0741671904462602E-2</v>
      </c>
      <c r="I97" s="40"/>
      <c r="J97" s="33">
        <f t="shared" si="7"/>
        <v>-2.9702970297029702E-2</v>
      </c>
      <c r="K97" s="33">
        <f t="shared" si="8"/>
        <v>-8.1938102486047687E-2</v>
      </c>
    </row>
    <row r="98" spans="2:11" ht="14.25" customHeight="1" thickBot="1" x14ac:dyDescent="0.25">
      <c r="B98" s="32" t="s">
        <v>50</v>
      </c>
      <c r="C98" s="43">
        <v>1858</v>
      </c>
      <c r="D98" s="43"/>
      <c r="E98" s="43">
        <v>4544</v>
      </c>
      <c r="F98" s="43">
        <v>387</v>
      </c>
      <c r="G98" s="43">
        <v>4576</v>
      </c>
      <c r="H98" s="34">
        <f t="shared" si="6"/>
        <v>-1.1702127659574468E-2</v>
      </c>
      <c r="I98" s="43"/>
      <c r="J98" s="34">
        <f t="shared" si="7"/>
        <v>1.5748031496062992E-2</v>
      </c>
      <c r="K98" s="34">
        <f t="shared" si="8"/>
        <v>5.6325023084025858E-2</v>
      </c>
    </row>
    <row r="99" spans="2:11" ht="14.25" customHeight="1" thickBot="1" x14ac:dyDescent="0.25">
      <c r="B99" s="29" t="s">
        <v>51</v>
      </c>
      <c r="C99" s="41">
        <v>2116</v>
      </c>
      <c r="D99" s="40"/>
      <c r="E99" s="41">
        <v>5021</v>
      </c>
      <c r="F99" s="41">
        <v>361</v>
      </c>
      <c r="G99" s="41">
        <v>5143</v>
      </c>
      <c r="H99" s="33">
        <f t="shared" si="6"/>
        <v>0.11309836927932668</v>
      </c>
      <c r="I99" s="40"/>
      <c r="J99" s="33">
        <f t="shared" si="7"/>
        <v>-8.6075949367088608E-2</v>
      </c>
      <c r="K99" s="33">
        <f t="shared" si="8"/>
        <v>3.2523589640634412E-2</v>
      </c>
    </row>
    <row r="100" spans="2:11" ht="14.25" customHeight="1" thickBot="1" x14ac:dyDescent="0.25">
      <c r="B100" s="30" t="s">
        <v>52</v>
      </c>
      <c r="C100" s="41">
        <v>1970</v>
      </c>
      <c r="D100" s="40"/>
      <c r="E100" s="41">
        <v>5650</v>
      </c>
      <c r="F100" s="41">
        <v>397</v>
      </c>
      <c r="G100" s="41">
        <v>4874</v>
      </c>
      <c r="H100" s="33">
        <f t="shared" si="6"/>
        <v>8.3012644310060474E-2</v>
      </c>
      <c r="I100" s="40"/>
      <c r="J100" s="33">
        <f t="shared" si="7"/>
        <v>-3.1707317073170732E-2</v>
      </c>
      <c r="K100" s="33">
        <f t="shared" si="8"/>
        <v>3.1097947958536071E-2</v>
      </c>
    </row>
    <row r="101" spans="2:11" ht="14.25" customHeight="1" thickBot="1" x14ac:dyDescent="0.25">
      <c r="B101" s="31" t="s">
        <v>53</v>
      </c>
      <c r="C101" s="41">
        <v>1817</v>
      </c>
      <c r="D101" s="40"/>
      <c r="E101" s="41">
        <v>4009</v>
      </c>
      <c r="F101" s="41">
        <v>334</v>
      </c>
      <c r="G101" s="41">
        <v>3969</v>
      </c>
      <c r="H101" s="33">
        <f t="shared" si="6"/>
        <v>0.1662387676508344</v>
      </c>
      <c r="I101" s="40"/>
      <c r="J101" s="33">
        <f t="shared" si="7"/>
        <v>0.1360544217687075</v>
      </c>
      <c r="K101" s="33">
        <f t="shared" si="8"/>
        <v>9.6711798839458407E-2</v>
      </c>
    </row>
    <row r="102" spans="2:11" ht="14.25" customHeight="1" thickBot="1" x14ac:dyDescent="0.25">
      <c r="B102" s="32" t="s">
        <v>54</v>
      </c>
      <c r="C102" s="43">
        <v>2124</v>
      </c>
      <c r="D102" s="43"/>
      <c r="E102" s="43">
        <v>5319</v>
      </c>
      <c r="F102" s="43">
        <v>427</v>
      </c>
      <c r="G102" s="43">
        <v>4724</v>
      </c>
      <c r="H102" s="34">
        <f t="shared" si="6"/>
        <v>0.14316469321851452</v>
      </c>
      <c r="I102" s="43"/>
      <c r="J102" s="34">
        <f t="shared" si="7"/>
        <v>0.10335917312661498</v>
      </c>
      <c r="K102" s="34">
        <f t="shared" si="8"/>
        <v>3.2342657342657344E-2</v>
      </c>
    </row>
    <row r="103" spans="2:11" ht="14.25" customHeight="1" thickBot="1" x14ac:dyDescent="0.25">
      <c r="B103" s="29" t="s">
        <v>55</v>
      </c>
      <c r="C103" s="41">
        <v>2541</v>
      </c>
      <c r="D103" s="40"/>
      <c r="E103" s="41">
        <v>4599</v>
      </c>
      <c r="F103" s="41">
        <v>615</v>
      </c>
      <c r="G103" s="41">
        <v>5089</v>
      </c>
      <c r="H103" s="33">
        <f t="shared" si="6"/>
        <v>0.20085066162570889</v>
      </c>
      <c r="I103" s="40"/>
      <c r="J103" s="33">
        <f t="shared" si="7"/>
        <v>0.70360110803324105</v>
      </c>
      <c r="K103" s="33">
        <f t="shared" si="8"/>
        <v>-1.049970834143496E-2</v>
      </c>
    </row>
    <row r="104" spans="2:11" ht="14.25" customHeight="1" thickBot="1" x14ac:dyDescent="0.25">
      <c r="B104" s="30" t="s">
        <v>56</v>
      </c>
      <c r="C104" s="41">
        <v>2666</v>
      </c>
      <c r="D104" s="40"/>
      <c r="E104" s="41">
        <v>4241</v>
      </c>
      <c r="F104" s="41">
        <v>694</v>
      </c>
      <c r="G104" s="41">
        <v>5319</v>
      </c>
      <c r="H104" s="33">
        <f t="shared" si="6"/>
        <v>0.35329949238578678</v>
      </c>
      <c r="I104" s="40"/>
      <c r="J104" s="33">
        <f t="shared" si="7"/>
        <v>0.74811083123425692</v>
      </c>
      <c r="K104" s="33">
        <f t="shared" si="8"/>
        <v>9.1300779647107103E-2</v>
      </c>
    </row>
    <row r="105" spans="2:11" ht="14.25" customHeight="1" thickBot="1" x14ac:dyDescent="0.25">
      <c r="B105" s="31" t="s">
        <v>57</v>
      </c>
      <c r="C105" s="41">
        <v>2306</v>
      </c>
      <c r="D105" s="40"/>
      <c r="E105" s="41">
        <v>2599</v>
      </c>
      <c r="F105" s="41">
        <v>528</v>
      </c>
      <c r="G105" s="41">
        <v>4401</v>
      </c>
      <c r="H105" s="33">
        <f t="shared" si="6"/>
        <v>0.26912493120528341</v>
      </c>
      <c r="I105" s="40"/>
      <c r="J105" s="33">
        <f t="shared" si="7"/>
        <v>0.58083832335329344</v>
      </c>
      <c r="K105" s="33">
        <f t="shared" si="8"/>
        <v>0.10884353741496598</v>
      </c>
    </row>
    <row r="106" spans="2:11" ht="14.25" customHeight="1" thickBot="1" x14ac:dyDescent="0.25">
      <c r="B106" s="32" t="s">
        <v>58</v>
      </c>
      <c r="C106" s="43">
        <v>2777</v>
      </c>
      <c r="D106" s="43"/>
      <c r="E106" s="43">
        <v>3968</v>
      </c>
      <c r="F106" s="43">
        <v>640</v>
      </c>
      <c r="G106" s="43">
        <v>6469</v>
      </c>
      <c r="H106" s="34">
        <f t="shared" si="6"/>
        <v>0.30743879472693031</v>
      </c>
      <c r="I106" s="43"/>
      <c r="J106" s="34">
        <f t="shared" si="7"/>
        <v>0.49882903981264637</v>
      </c>
      <c r="K106" s="34">
        <f t="shared" si="8"/>
        <v>0.36939034716342084</v>
      </c>
    </row>
    <row r="107" spans="2:11" ht="14.25" customHeight="1" thickBot="1" x14ac:dyDescent="0.25">
      <c r="B107" s="29" t="s">
        <v>59</v>
      </c>
      <c r="C107" s="41">
        <v>3207</v>
      </c>
      <c r="D107" s="40"/>
      <c r="E107" s="41">
        <v>3283</v>
      </c>
      <c r="F107" s="41">
        <v>639</v>
      </c>
      <c r="G107" s="41">
        <v>5476</v>
      </c>
      <c r="H107" s="33">
        <f t="shared" si="6"/>
        <v>0.26210153482880755</v>
      </c>
      <c r="I107" s="40"/>
      <c r="J107" s="33">
        <f t="shared" si="7"/>
        <v>3.9024390243902439E-2</v>
      </c>
      <c r="K107" s="33">
        <f t="shared" si="8"/>
        <v>7.6046374533307134E-2</v>
      </c>
    </row>
    <row r="108" spans="2:11" ht="14.25" customHeight="1" thickBot="1" x14ac:dyDescent="0.25">
      <c r="B108" s="30" t="s">
        <v>60</v>
      </c>
      <c r="C108" s="41">
        <v>2973</v>
      </c>
      <c r="D108" s="40"/>
      <c r="E108" s="41">
        <v>3592</v>
      </c>
      <c r="F108" s="41">
        <v>633</v>
      </c>
      <c r="G108" s="41">
        <v>6219</v>
      </c>
      <c r="H108" s="33">
        <f t="shared" si="6"/>
        <v>0.11515378844711177</v>
      </c>
      <c r="I108" s="40"/>
      <c r="J108" s="33">
        <f t="shared" si="7"/>
        <v>-8.7896253602305477E-2</v>
      </c>
      <c r="K108" s="33">
        <f t="shared" si="8"/>
        <v>0.16920473773265651</v>
      </c>
    </row>
    <row r="109" spans="2:11" ht="14.25" customHeight="1" thickBot="1" x14ac:dyDescent="0.25">
      <c r="B109" s="31" t="s">
        <v>61</v>
      </c>
      <c r="C109" s="41">
        <v>2350</v>
      </c>
      <c r="D109" s="40"/>
      <c r="E109" s="41">
        <v>2779</v>
      </c>
      <c r="F109" s="41">
        <v>491</v>
      </c>
      <c r="G109" s="41">
        <v>5628</v>
      </c>
      <c r="H109" s="33">
        <f t="shared" si="6"/>
        <v>1.9080659150043366E-2</v>
      </c>
      <c r="I109" s="40"/>
      <c r="J109" s="33">
        <f t="shared" si="7"/>
        <v>-7.0075757575757569E-2</v>
      </c>
      <c r="K109" s="33">
        <f t="shared" si="8"/>
        <v>0.27880027266530333</v>
      </c>
    </row>
    <row r="110" spans="2:11" ht="14.25" customHeight="1" thickBot="1" x14ac:dyDescent="0.25">
      <c r="B110" s="32" t="s">
        <v>62</v>
      </c>
      <c r="C110" s="43">
        <v>2419</v>
      </c>
      <c r="D110" s="43"/>
      <c r="E110" s="43">
        <v>3437</v>
      </c>
      <c r="F110" s="43">
        <v>628</v>
      </c>
      <c r="G110" s="43">
        <v>8742</v>
      </c>
      <c r="H110" s="34">
        <f t="shared" si="6"/>
        <v>-0.12891609650702196</v>
      </c>
      <c r="I110" s="43"/>
      <c r="J110" s="34">
        <f t="shared" si="7"/>
        <v>-1.8749999999999999E-2</v>
      </c>
      <c r="K110" s="34">
        <f t="shared" si="8"/>
        <v>0.35136806307002627</v>
      </c>
    </row>
    <row r="111" spans="2:11" ht="14.25" customHeight="1" thickBot="1" x14ac:dyDescent="0.25">
      <c r="B111" s="29" t="s">
        <v>63</v>
      </c>
      <c r="C111" s="41">
        <v>2198</v>
      </c>
      <c r="D111" s="40"/>
      <c r="E111" s="41">
        <v>3346</v>
      </c>
      <c r="F111" s="41">
        <v>487</v>
      </c>
      <c r="G111" s="41">
        <v>10696</v>
      </c>
      <c r="H111" s="33">
        <f t="shared" si="6"/>
        <v>-0.31462425943249145</v>
      </c>
      <c r="I111" s="40"/>
      <c r="J111" s="33">
        <f t="shared" si="7"/>
        <v>-0.23787167449139279</v>
      </c>
      <c r="K111" s="44">
        <f t="shared" si="8"/>
        <v>0.9532505478451424</v>
      </c>
    </row>
    <row r="112" spans="2:11" ht="14.25" customHeight="1" thickBot="1" x14ac:dyDescent="0.25">
      <c r="B112" s="30" t="s">
        <v>64</v>
      </c>
      <c r="C112" s="41">
        <v>2133</v>
      </c>
      <c r="D112" s="40"/>
      <c r="E112" s="41">
        <v>3419</v>
      </c>
      <c r="F112" s="41">
        <v>538</v>
      </c>
      <c r="G112" s="41">
        <v>10190</v>
      </c>
      <c r="H112" s="33">
        <f t="shared" si="6"/>
        <v>-0.28254288597376387</v>
      </c>
      <c r="I112" s="40"/>
      <c r="J112" s="33">
        <f t="shared" si="7"/>
        <v>-0.1500789889415482</v>
      </c>
      <c r="K112" s="33">
        <f t="shared" si="8"/>
        <v>0.63852709438816535</v>
      </c>
    </row>
    <row r="113" spans="2:11" ht="14.25" customHeight="1" thickBot="1" x14ac:dyDescent="0.25">
      <c r="B113" s="31" t="s">
        <v>65</v>
      </c>
      <c r="C113" s="41">
        <v>1843</v>
      </c>
      <c r="D113" s="40"/>
      <c r="E113" s="41">
        <v>2459</v>
      </c>
      <c r="F113" s="41">
        <v>395</v>
      </c>
      <c r="G113" s="41">
        <v>9225</v>
      </c>
      <c r="H113" s="33">
        <f t="shared" si="6"/>
        <v>-0.21574468085106382</v>
      </c>
      <c r="I113" s="40"/>
      <c r="J113" s="33">
        <f t="shared" si="7"/>
        <v>-0.1955193482688391</v>
      </c>
      <c r="K113" s="33">
        <f t="shared" si="8"/>
        <v>0.63912579957356075</v>
      </c>
    </row>
    <row r="114" spans="2:11" ht="14.25" customHeight="1" thickBot="1" x14ac:dyDescent="0.25">
      <c r="B114" s="32" t="s">
        <v>66</v>
      </c>
      <c r="C114" s="43">
        <v>1958</v>
      </c>
      <c r="D114" s="43"/>
      <c r="E114" s="43">
        <v>2707</v>
      </c>
      <c r="F114" s="43">
        <v>361</v>
      </c>
      <c r="G114" s="43">
        <v>13158</v>
      </c>
      <c r="H114" s="34">
        <f t="shared" si="6"/>
        <v>-0.19057461761058289</v>
      </c>
      <c r="I114" s="43"/>
      <c r="J114" s="34">
        <f t="shared" si="7"/>
        <v>-0.42515923566878983</v>
      </c>
      <c r="K114" s="34">
        <f t="shared" si="8"/>
        <v>0.50514756348661638</v>
      </c>
    </row>
    <row r="115" spans="2:11" ht="14.25" customHeight="1" thickBot="1" x14ac:dyDescent="0.25">
      <c r="B115" s="29" t="s">
        <v>67</v>
      </c>
      <c r="C115" s="41">
        <v>1718</v>
      </c>
      <c r="D115" s="40"/>
      <c r="E115" s="41">
        <v>2600</v>
      </c>
      <c r="F115" s="41">
        <v>389</v>
      </c>
      <c r="G115" s="41">
        <v>14766</v>
      </c>
      <c r="H115" s="33">
        <f t="shared" si="6"/>
        <v>-0.2183803457688808</v>
      </c>
      <c r="I115" s="40"/>
      <c r="J115" s="33">
        <f t="shared" si="7"/>
        <v>-0.20123203285420946</v>
      </c>
      <c r="K115" s="33">
        <f t="shared" si="8"/>
        <v>0.38051608077786087</v>
      </c>
    </row>
    <row r="116" spans="2:11" ht="13.5" customHeight="1" thickBot="1" x14ac:dyDescent="0.25">
      <c r="B116" s="30" t="s">
        <v>68</v>
      </c>
      <c r="C116" s="41">
        <v>1593</v>
      </c>
      <c r="D116" s="40"/>
      <c r="E116" s="41">
        <v>2544</v>
      </c>
      <c r="F116" s="41">
        <v>292</v>
      </c>
      <c r="G116" s="41">
        <v>16037</v>
      </c>
      <c r="H116" s="33">
        <f t="shared" si="6"/>
        <v>-0.25316455696202533</v>
      </c>
      <c r="I116" s="40"/>
      <c r="J116" s="33">
        <f t="shared" si="7"/>
        <v>-0.45724907063197023</v>
      </c>
      <c r="K116" s="33">
        <f t="shared" si="8"/>
        <v>0.57379784102060849</v>
      </c>
    </row>
    <row r="117" spans="2:11" ht="15" customHeight="1" thickBot="1" x14ac:dyDescent="0.25">
      <c r="B117" s="31" t="s">
        <v>69</v>
      </c>
      <c r="C117" s="41">
        <v>1451</v>
      </c>
      <c r="D117" s="40"/>
      <c r="E117" s="41">
        <v>1718</v>
      </c>
      <c r="F117" s="41">
        <v>245</v>
      </c>
      <c r="G117" s="41">
        <v>14771</v>
      </c>
      <c r="H117" s="33">
        <f t="shared" si="6"/>
        <v>-0.21269669017905588</v>
      </c>
      <c r="I117" s="40"/>
      <c r="J117" s="33">
        <f t="shared" si="7"/>
        <v>-0.379746835443038</v>
      </c>
      <c r="K117" s="33">
        <f t="shared" si="8"/>
        <v>0.60119241192411921</v>
      </c>
    </row>
    <row r="118" spans="2:11" ht="15" customHeight="1" thickBot="1" x14ac:dyDescent="0.25">
      <c r="B118" s="32" t="s">
        <v>70</v>
      </c>
      <c r="C118" s="43">
        <v>1526</v>
      </c>
      <c r="D118" s="43"/>
      <c r="E118" s="43">
        <v>2304</v>
      </c>
      <c r="F118" s="43">
        <v>234</v>
      </c>
      <c r="G118" s="43">
        <v>12052</v>
      </c>
      <c r="H118" s="34">
        <f t="shared" si="6"/>
        <v>-0.22063329928498468</v>
      </c>
      <c r="I118" s="43"/>
      <c r="J118" s="34">
        <f t="shared" si="7"/>
        <v>-0.35180055401662053</v>
      </c>
      <c r="K118" s="34">
        <f t="shared" si="8"/>
        <v>-8.4055327557379544E-2</v>
      </c>
    </row>
    <row r="119" spans="2:11" ht="15" customHeight="1" thickBot="1" x14ac:dyDescent="0.25">
      <c r="B119" s="29" t="s">
        <v>71</v>
      </c>
      <c r="C119" s="41">
        <v>1689</v>
      </c>
      <c r="D119" s="40"/>
      <c r="E119" s="41">
        <v>2033</v>
      </c>
      <c r="F119" s="41">
        <v>232</v>
      </c>
      <c r="G119" s="41">
        <v>8105</v>
      </c>
      <c r="H119" s="33">
        <f t="shared" si="6"/>
        <v>-1.6880093131548313E-2</v>
      </c>
      <c r="I119" s="40"/>
      <c r="J119" s="33">
        <f t="shared" si="7"/>
        <v>-0.40359897172236503</v>
      </c>
      <c r="K119" s="33">
        <f t="shared" si="8"/>
        <v>-0.45110388730868212</v>
      </c>
    </row>
    <row r="120" spans="2:11" ht="15" customHeight="1" thickBot="1" x14ac:dyDescent="0.25">
      <c r="B120" s="30" t="s">
        <v>72</v>
      </c>
      <c r="C120" s="41">
        <v>1847</v>
      </c>
      <c r="D120" s="40"/>
      <c r="E120" s="41">
        <v>2137</v>
      </c>
      <c r="F120" s="41">
        <v>197</v>
      </c>
      <c r="G120" s="41">
        <v>9412</v>
      </c>
      <c r="H120" s="33">
        <f t="shared" si="6"/>
        <v>0.15944758317639673</v>
      </c>
      <c r="I120" s="40"/>
      <c r="J120" s="33">
        <f t="shared" si="7"/>
        <v>-0.32534246575342468</v>
      </c>
      <c r="K120" s="33">
        <f t="shared" si="8"/>
        <v>-0.41310718962399451</v>
      </c>
    </row>
    <row r="121" spans="2:11" ht="15" customHeight="1" thickBot="1" x14ac:dyDescent="0.25">
      <c r="B121" s="31" t="s">
        <v>73</v>
      </c>
      <c r="C121" s="41">
        <v>1593</v>
      </c>
      <c r="D121" s="40"/>
      <c r="E121" s="41">
        <v>1314</v>
      </c>
      <c r="F121" s="41">
        <v>156</v>
      </c>
      <c r="G121" s="41">
        <v>7826</v>
      </c>
      <c r="H121" s="33">
        <f t="shared" si="6"/>
        <v>9.7863542384562366E-2</v>
      </c>
      <c r="I121" s="40"/>
      <c r="J121" s="33">
        <f t="shared" si="7"/>
        <v>-0.36326530612244901</v>
      </c>
      <c r="K121" s="33">
        <f t="shared" si="8"/>
        <v>-0.47017805158757026</v>
      </c>
    </row>
    <row r="122" spans="2:11" ht="15" customHeight="1" thickBot="1" x14ac:dyDescent="0.25">
      <c r="B122" s="32" t="s">
        <v>74</v>
      </c>
      <c r="C122" s="43">
        <v>1911</v>
      </c>
      <c r="D122" s="43"/>
      <c r="E122" s="43">
        <v>1619</v>
      </c>
      <c r="F122" s="43">
        <v>158</v>
      </c>
      <c r="G122" s="43">
        <v>9287</v>
      </c>
      <c r="H122" s="34">
        <f t="shared" si="6"/>
        <v>0.25229357798165136</v>
      </c>
      <c r="I122" s="43"/>
      <c r="J122" s="34">
        <f t="shared" si="7"/>
        <v>-0.3247863247863248</v>
      </c>
      <c r="K122" s="34">
        <f t="shared" si="8"/>
        <v>-0.22942250248921342</v>
      </c>
    </row>
    <row r="123" spans="2:11" ht="15" customHeight="1" thickBot="1" x14ac:dyDescent="0.25">
      <c r="B123" s="29" t="s">
        <v>75</v>
      </c>
      <c r="C123" s="41">
        <v>1937</v>
      </c>
      <c r="D123" s="40"/>
      <c r="E123" s="41">
        <v>1780</v>
      </c>
      <c r="F123" s="41">
        <v>217</v>
      </c>
      <c r="G123" s="41">
        <v>10847</v>
      </c>
      <c r="H123" s="33">
        <v>0.14683244523386618</v>
      </c>
      <c r="I123" s="40"/>
      <c r="J123" s="33">
        <v>-6.4655172413793108E-2</v>
      </c>
      <c r="K123" s="33">
        <v>0.33830968537939543</v>
      </c>
    </row>
    <row r="124" spans="2:11" ht="15" customHeight="1" thickBot="1" x14ac:dyDescent="0.25">
      <c r="B124" s="30" t="s">
        <v>76</v>
      </c>
      <c r="C124" s="41">
        <v>2001</v>
      </c>
      <c r="D124" s="40"/>
      <c r="E124" s="41">
        <v>1580</v>
      </c>
      <c r="F124" s="41">
        <v>192</v>
      </c>
      <c r="G124" s="41">
        <v>10299</v>
      </c>
      <c r="H124" s="33">
        <v>8.337845154304277E-2</v>
      </c>
      <c r="I124" s="40"/>
      <c r="J124" s="33">
        <v>-2.5380710659898477E-2</v>
      </c>
      <c r="K124" s="33">
        <v>9.4241393965150869E-2</v>
      </c>
    </row>
    <row r="125" spans="2:11" ht="15" customHeight="1" thickBot="1" x14ac:dyDescent="0.25">
      <c r="B125" s="31" t="s">
        <v>77</v>
      </c>
      <c r="C125" s="41">
        <v>1645</v>
      </c>
      <c r="D125" s="40"/>
      <c r="E125" s="41">
        <v>1117</v>
      </c>
      <c r="F125" s="41">
        <v>246</v>
      </c>
      <c r="G125" s="41">
        <v>9305</v>
      </c>
      <c r="H125" s="33">
        <v>3.2642812303829254E-2</v>
      </c>
      <c r="I125" s="40"/>
      <c r="J125" s="33">
        <v>0.57692307692307687</v>
      </c>
      <c r="K125" s="33">
        <v>0.18898543317147967</v>
      </c>
    </row>
    <row r="126" spans="2:11" ht="15" customHeight="1" thickBot="1" x14ac:dyDescent="0.25">
      <c r="B126" s="32" t="s">
        <v>78</v>
      </c>
      <c r="C126" s="43">
        <v>2011</v>
      </c>
      <c r="D126" s="43"/>
      <c r="E126" s="43">
        <v>1323</v>
      </c>
      <c r="F126" s="43">
        <v>190</v>
      </c>
      <c r="G126" s="43">
        <v>12276</v>
      </c>
      <c r="H126" s="34">
        <v>5.2328623757195186E-2</v>
      </c>
      <c r="I126" s="43"/>
      <c r="J126" s="34">
        <v>0.20253164556962025</v>
      </c>
      <c r="K126" s="34">
        <v>0.32184774415850115</v>
      </c>
    </row>
    <row r="127" spans="2:11" ht="15" customHeight="1" thickBot="1" x14ac:dyDescent="0.25">
      <c r="B127" s="29" t="s">
        <v>79</v>
      </c>
      <c r="C127" s="41">
        <v>2162</v>
      </c>
      <c r="D127" s="40"/>
      <c r="E127" s="41">
        <v>1377</v>
      </c>
      <c r="F127" s="41">
        <v>389</v>
      </c>
      <c r="G127" s="41">
        <v>13875</v>
      </c>
      <c r="H127" s="33">
        <v>0.11615900877645845</v>
      </c>
      <c r="I127" s="40"/>
      <c r="J127" s="33">
        <v>0.79262672811059909</v>
      </c>
      <c r="K127" s="33">
        <v>0.27915552687378997</v>
      </c>
    </row>
    <row r="128" spans="2:11" ht="15" customHeight="1" thickBot="1" x14ac:dyDescent="0.25">
      <c r="B128" s="30" t="s">
        <v>80</v>
      </c>
      <c r="C128" s="41">
        <v>2410</v>
      </c>
      <c r="D128" s="40"/>
      <c r="E128" s="41">
        <v>1321</v>
      </c>
      <c r="F128" s="41">
        <v>179</v>
      </c>
      <c r="G128" s="41">
        <v>15660</v>
      </c>
      <c r="H128" s="33">
        <v>0.20439780109945027</v>
      </c>
      <c r="I128" s="40"/>
      <c r="J128" s="33">
        <v>-6.7708333333333329E-2</v>
      </c>
      <c r="K128" s="33">
        <v>0.52053597436644339</v>
      </c>
    </row>
    <row r="129" spans="2:11" ht="15" customHeight="1" thickBot="1" x14ac:dyDescent="0.25">
      <c r="B129" s="31" t="s">
        <v>81</v>
      </c>
      <c r="C129" s="41">
        <v>1953</v>
      </c>
      <c r="D129" s="40"/>
      <c r="E129" s="41">
        <v>848</v>
      </c>
      <c r="F129" s="41">
        <v>189</v>
      </c>
      <c r="G129" s="41">
        <v>14718</v>
      </c>
      <c r="H129" s="33">
        <v>0.18723404255319148</v>
      </c>
      <c r="I129" s="40"/>
      <c r="J129" s="33">
        <v>-0.23170731707317074</v>
      </c>
      <c r="K129" s="33">
        <v>0.58173025255239119</v>
      </c>
    </row>
    <row r="130" spans="2:11" ht="15" customHeight="1" thickBot="1" x14ac:dyDescent="0.25">
      <c r="B130" s="32" t="s">
        <v>82</v>
      </c>
      <c r="C130" s="43">
        <v>2590</v>
      </c>
      <c r="D130" s="43"/>
      <c r="E130" s="43">
        <v>1296</v>
      </c>
      <c r="F130" s="43">
        <v>159</v>
      </c>
      <c r="G130" s="43">
        <v>20326</v>
      </c>
      <c r="H130" s="34">
        <v>0.28791645947289907</v>
      </c>
      <c r="I130" s="43"/>
      <c r="J130" s="34">
        <v>-0.16315789473684211</v>
      </c>
      <c r="K130" s="34">
        <v>0.65575105897686548</v>
      </c>
    </row>
    <row r="131" spans="2:11" ht="15" customHeight="1" thickBot="1" x14ac:dyDescent="0.25">
      <c r="B131" s="35" t="s">
        <v>83</v>
      </c>
      <c r="C131" s="99">
        <v>2796</v>
      </c>
      <c r="D131" s="40"/>
      <c r="E131" s="99">
        <v>1255</v>
      </c>
      <c r="F131" s="99">
        <v>202</v>
      </c>
      <c r="G131" s="99">
        <v>24253</v>
      </c>
      <c r="H131" s="33">
        <v>0.29324699352451433</v>
      </c>
      <c r="I131" s="40"/>
      <c r="J131" s="33">
        <v>-0.48071979434447298</v>
      </c>
      <c r="K131" s="33">
        <v>0.74796396396396392</v>
      </c>
    </row>
    <row r="132" spans="2:11" ht="15" customHeight="1" thickBot="1" x14ac:dyDescent="0.25">
      <c r="B132" s="35" t="s">
        <v>84</v>
      </c>
      <c r="C132" s="99">
        <v>2982</v>
      </c>
      <c r="D132" s="99"/>
      <c r="E132" s="99">
        <v>1228</v>
      </c>
      <c r="F132" s="99">
        <v>186</v>
      </c>
      <c r="G132" s="99">
        <v>22041</v>
      </c>
      <c r="H132" s="33">
        <v>0.23734439834024895</v>
      </c>
      <c r="I132" s="99"/>
      <c r="J132" s="33">
        <v>3.9106145251396648E-2</v>
      </c>
      <c r="K132" s="33">
        <v>0.40747126436781611</v>
      </c>
    </row>
    <row r="133" spans="2:11" ht="15" customHeight="1" thickBot="1" x14ac:dyDescent="0.25">
      <c r="B133" s="35" t="s">
        <v>85</v>
      </c>
      <c r="C133" s="99">
        <v>2719</v>
      </c>
      <c r="D133" s="99"/>
      <c r="E133" s="99">
        <v>908</v>
      </c>
      <c r="F133" s="99">
        <v>155</v>
      </c>
      <c r="G133" s="99">
        <v>21650</v>
      </c>
      <c r="H133" s="33">
        <v>0.39221710189452125</v>
      </c>
      <c r="I133" s="99"/>
      <c r="J133" s="33">
        <v>-0.17989417989417988</v>
      </c>
      <c r="K133" s="33">
        <v>0.47098790596548445</v>
      </c>
    </row>
    <row r="134" spans="2:11" ht="15" customHeight="1" thickBot="1" x14ac:dyDescent="0.25">
      <c r="B134" s="32" t="s">
        <v>86</v>
      </c>
      <c r="C134" s="43">
        <v>3534</v>
      </c>
      <c r="D134" s="43"/>
      <c r="E134" s="43">
        <v>1167</v>
      </c>
      <c r="F134" s="43">
        <v>140</v>
      </c>
      <c r="G134" s="43">
        <v>28858</v>
      </c>
      <c r="H134" s="34">
        <v>0.36447876447876448</v>
      </c>
      <c r="I134" s="43"/>
      <c r="J134" s="34">
        <v>-0.11949685534591195</v>
      </c>
      <c r="K134" s="34">
        <v>0.41975794548853684</v>
      </c>
    </row>
    <row r="135" spans="2:11" ht="15" customHeight="1" thickBot="1" x14ac:dyDescent="0.25">
      <c r="B135" s="35" t="s">
        <v>87</v>
      </c>
      <c r="C135" s="99">
        <v>3274</v>
      </c>
      <c r="D135" s="40"/>
      <c r="E135" s="99">
        <v>1088</v>
      </c>
      <c r="F135" s="99">
        <v>315</v>
      </c>
      <c r="G135" s="99">
        <v>24825</v>
      </c>
      <c r="H135" s="33">
        <v>0.17095851216022889</v>
      </c>
      <c r="I135" s="40"/>
      <c r="J135" s="33">
        <v>0.55940594059405946</v>
      </c>
      <c r="K135" s="33">
        <v>2.3584711169752196E-2</v>
      </c>
    </row>
    <row r="136" spans="2:11" ht="15" customHeight="1" thickBot="1" x14ac:dyDescent="0.25">
      <c r="B136" s="35" t="s">
        <v>88</v>
      </c>
      <c r="C136" s="99">
        <v>2305</v>
      </c>
      <c r="D136" s="99"/>
      <c r="E136" s="99">
        <v>671</v>
      </c>
      <c r="F136" s="99">
        <v>149</v>
      </c>
      <c r="G136" s="99">
        <v>13516</v>
      </c>
      <c r="H136" s="33">
        <v>-0.22702883970489604</v>
      </c>
      <c r="I136" s="99"/>
      <c r="J136" s="33">
        <v>-0.19892473118279569</v>
      </c>
      <c r="K136" s="33">
        <v>-0.38677918424753865</v>
      </c>
    </row>
    <row r="137" spans="2:11" ht="15" customHeight="1" thickBot="1" x14ac:dyDescent="0.25">
      <c r="B137" s="35" t="s">
        <v>89</v>
      </c>
      <c r="C137" s="99">
        <v>3649</v>
      </c>
      <c r="D137" s="99"/>
      <c r="E137" s="99">
        <v>1005</v>
      </c>
      <c r="F137" s="99">
        <v>151</v>
      </c>
      <c r="G137" s="99">
        <v>15237</v>
      </c>
      <c r="H137" s="33">
        <v>0.34203751379183522</v>
      </c>
      <c r="I137" s="99"/>
      <c r="J137" s="33">
        <v>-2.5806451612903226E-2</v>
      </c>
      <c r="K137" s="33">
        <v>-0.29621247113163973</v>
      </c>
    </row>
    <row r="138" spans="2:11" ht="15" customHeight="1" thickBot="1" x14ac:dyDescent="0.25">
      <c r="B138" s="32" t="s">
        <v>90</v>
      </c>
      <c r="C138" s="43">
        <v>4513</v>
      </c>
      <c r="D138" s="43"/>
      <c r="E138" s="43">
        <v>1259</v>
      </c>
      <c r="F138" s="43">
        <v>239</v>
      </c>
      <c r="G138" s="43">
        <v>17156</v>
      </c>
      <c r="H138" s="34">
        <v>0.27702320316921336</v>
      </c>
      <c r="I138" s="43"/>
      <c r="J138" s="34">
        <v>0.70714285714285718</v>
      </c>
      <c r="K138" s="34">
        <v>-0.40550280684732137</v>
      </c>
    </row>
    <row r="139" spans="2:11" ht="15" customHeight="1" thickBot="1" x14ac:dyDescent="0.25">
      <c r="B139" s="35" t="s">
        <v>91</v>
      </c>
      <c r="C139" s="99">
        <v>4925</v>
      </c>
      <c r="D139" s="99"/>
      <c r="E139" s="99">
        <v>1073</v>
      </c>
      <c r="F139" s="99">
        <v>205</v>
      </c>
      <c r="G139" s="99">
        <v>14277</v>
      </c>
      <c r="H139" s="33">
        <v>0.5042761148442273</v>
      </c>
      <c r="I139" s="99"/>
      <c r="J139" s="33">
        <v>-0.34920634920634919</v>
      </c>
      <c r="K139" s="33">
        <v>-0.42449144008056394</v>
      </c>
    </row>
    <row r="140" spans="2:11" ht="15" customHeight="1" thickBot="1" x14ac:dyDescent="0.25">
      <c r="B140" s="35" t="s">
        <v>92</v>
      </c>
      <c r="C140" s="99">
        <v>5017</v>
      </c>
      <c r="D140" s="99"/>
      <c r="E140" s="99">
        <v>1342</v>
      </c>
      <c r="F140" s="99">
        <v>220</v>
      </c>
      <c r="G140" s="99">
        <v>15362</v>
      </c>
      <c r="H140" s="33">
        <v>1.177</v>
      </c>
      <c r="I140" s="99"/>
      <c r="J140" s="33">
        <v>0.47699999999999998</v>
      </c>
      <c r="K140" s="33">
        <v>0.13700000000000001</v>
      </c>
    </row>
    <row r="141" spans="2:11" ht="15" customHeight="1" thickBot="1" x14ac:dyDescent="0.25">
      <c r="B141" s="35" t="s">
        <v>93</v>
      </c>
      <c r="C141" s="99">
        <v>4101</v>
      </c>
      <c r="D141" s="99"/>
      <c r="E141" s="99">
        <v>941</v>
      </c>
      <c r="F141" s="99">
        <v>185</v>
      </c>
      <c r="G141" s="99">
        <v>12469</v>
      </c>
      <c r="H141" s="33">
        <v>0.124</v>
      </c>
      <c r="I141" s="99"/>
      <c r="J141" s="33">
        <v>0.22500000000000001</v>
      </c>
      <c r="K141" s="33">
        <v>-0.182</v>
      </c>
    </row>
    <row r="142" spans="2:11" ht="15" customHeight="1" thickBot="1" x14ac:dyDescent="0.25">
      <c r="B142" s="32" t="s">
        <v>94</v>
      </c>
      <c r="C142" s="43">
        <v>4849</v>
      </c>
      <c r="D142" s="43"/>
      <c r="E142" s="43">
        <v>1171</v>
      </c>
      <c r="F142" s="43">
        <v>208</v>
      </c>
      <c r="G142" s="43">
        <v>15027</v>
      </c>
      <c r="H142" s="34">
        <v>7.3999999999999996E-2</v>
      </c>
      <c r="I142" s="43"/>
      <c r="J142" s="34">
        <v>-0.13</v>
      </c>
      <c r="K142" s="34">
        <v>-0.124</v>
      </c>
    </row>
    <row r="143" spans="2:11" ht="15" customHeight="1" thickBot="1" x14ac:dyDescent="0.25">
      <c r="B143" s="35" t="s">
        <v>95</v>
      </c>
      <c r="C143" s="99">
        <v>5312</v>
      </c>
      <c r="D143" s="99"/>
      <c r="E143" s="99">
        <v>1043</v>
      </c>
      <c r="F143" s="99">
        <v>166</v>
      </c>
      <c r="G143" s="99">
        <v>15522</v>
      </c>
      <c r="H143" s="33">
        <f>+'Total concursos TSJ'!C45</f>
        <v>0.37032248250684513</v>
      </c>
      <c r="I143" s="99"/>
      <c r="J143" s="33">
        <f t="shared" ref="J143:K146" si="9">+(F143-F139)/F139</f>
        <v>-0.19024390243902439</v>
      </c>
      <c r="K143" s="33">
        <f t="shared" si="9"/>
        <v>8.7203193948308472E-2</v>
      </c>
    </row>
    <row r="144" spans="2:11" ht="15" customHeight="1" thickBot="1" x14ac:dyDescent="0.25">
      <c r="B144" s="35" t="s">
        <v>96</v>
      </c>
      <c r="C144" s="99">
        <v>5798</v>
      </c>
      <c r="D144" s="99"/>
      <c r="E144" s="99">
        <v>1152</v>
      </c>
      <c r="F144" s="99">
        <v>160</v>
      </c>
      <c r="G144" s="99">
        <v>15914</v>
      </c>
      <c r="H144" s="33">
        <v>0.15567071955351805</v>
      </c>
      <c r="I144" s="99"/>
      <c r="J144" s="33">
        <f t="shared" si="9"/>
        <v>-0.27272727272727271</v>
      </c>
      <c r="K144" s="33">
        <f t="shared" si="9"/>
        <v>3.5932821247233432E-2</v>
      </c>
    </row>
    <row r="145" spans="2:12" ht="15" customHeight="1" thickBot="1" x14ac:dyDescent="0.25">
      <c r="B145" s="35" t="s">
        <v>97</v>
      </c>
      <c r="C145" s="99">
        <v>7225</v>
      </c>
      <c r="D145" s="99"/>
      <c r="E145" s="99">
        <v>859</v>
      </c>
      <c r="F145" s="99">
        <v>119</v>
      </c>
      <c r="G145" s="99">
        <v>11836</v>
      </c>
      <c r="H145" s="33">
        <v>0.76176542306754447</v>
      </c>
      <c r="I145" s="99"/>
      <c r="J145" s="33">
        <f>+(F145-F141)/F141</f>
        <v>-0.35675675675675678</v>
      </c>
      <c r="K145" s="33">
        <f t="shared" si="9"/>
        <v>-5.076589943058786E-2</v>
      </c>
    </row>
    <row r="146" spans="2:12" ht="15" customHeight="1" thickBot="1" x14ac:dyDescent="0.25">
      <c r="B146" s="32" t="s">
        <v>98</v>
      </c>
      <c r="C146" s="43">
        <f>+'Total concursos TSJ'!F23</f>
        <v>16457</v>
      </c>
      <c r="D146" s="43"/>
      <c r="E146" s="43">
        <v>1069</v>
      </c>
      <c r="F146" s="43">
        <v>128</v>
      </c>
      <c r="G146" s="43">
        <v>9590</v>
      </c>
      <c r="H146" s="34">
        <v>0.91730253660548566</v>
      </c>
      <c r="I146" s="43"/>
      <c r="J146" s="34">
        <f>+(F146-F142)/F142</f>
        <v>-0.38461538461538464</v>
      </c>
      <c r="K146" s="34">
        <f t="shared" si="9"/>
        <v>-0.36181539894855924</v>
      </c>
    </row>
    <row r="147" spans="2:12" ht="15" customHeight="1" thickBot="1" x14ac:dyDescent="0.25">
      <c r="B147" s="35" t="s">
        <v>99</v>
      </c>
      <c r="C147" s="99">
        <v>9316</v>
      </c>
      <c r="D147" s="99">
        <v>112</v>
      </c>
      <c r="E147" s="99">
        <v>852</v>
      </c>
      <c r="F147" s="99">
        <v>123</v>
      </c>
      <c r="G147" s="99">
        <v>5712</v>
      </c>
      <c r="H147" s="33">
        <v>0.7537650602409639</v>
      </c>
      <c r="I147" s="172"/>
      <c r="J147" s="33">
        <v>-0.25903614457831325</v>
      </c>
      <c r="K147" s="33">
        <v>-0.63200618477000392</v>
      </c>
    </row>
    <row r="148" spans="2:12" ht="15" customHeight="1" thickBot="1" x14ac:dyDescent="0.25">
      <c r="B148" s="35" t="s">
        <v>100</v>
      </c>
      <c r="C148" s="99">
        <v>12006</v>
      </c>
      <c r="D148" s="99">
        <v>384</v>
      </c>
      <c r="E148" s="99">
        <v>1218</v>
      </c>
      <c r="F148" s="99">
        <v>121</v>
      </c>
      <c r="G148" s="99">
        <v>8337</v>
      </c>
      <c r="H148" s="33">
        <v>1.0707140393239047</v>
      </c>
      <c r="I148" s="172"/>
      <c r="J148" s="33">
        <v>-0.24374999999999999</v>
      </c>
      <c r="K148" s="33">
        <v>-0.47612165388965688</v>
      </c>
    </row>
    <row r="149" spans="2:12" ht="15" customHeight="1" thickBot="1" x14ac:dyDescent="0.25">
      <c r="B149" s="35" t="s">
        <v>101</v>
      </c>
      <c r="C149" s="99">
        <v>9330</v>
      </c>
      <c r="D149" s="99">
        <v>430</v>
      </c>
      <c r="E149" s="99">
        <v>914</v>
      </c>
      <c r="F149" s="99">
        <v>132</v>
      </c>
      <c r="G149" s="99">
        <v>5975</v>
      </c>
      <c r="H149" s="33">
        <v>0.29134948096885815</v>
      </c>
      <c r="I149" s="172"/>
      <c r="J149" s="33">
        <v>0.1092436974789916</v>
      </c>
      <c r="K149" s="33">
        <v>-0.49518418384589391</v>
      </c>
    </row>
    <row r="150" spans="2:12" ht="15" customHeight="1" thickBot="1" x14ac:dyDescent="0.25">
      <c r="B150" s="32" t="s">
        <v>102</v>
      </c>
      <c r="C150" s="43">
        <v>11791</v>
      </c>
      <c r="D150" s="43">
        <v>518</v>
      </c>
      <c r="E150" s="43">
        <v>1516</v>
      </c>
      <c r="F150" s="43">
        <v>153</v>
      </c>
      <c r="G150" s="43">
        <v>7405</v>
      </c>
      <c r="H150" s="34">
        <v>0.25223024638912489</v>
      </c>
      <c r="I150" s="43"/>
      <c r="J150" s="34">
        <v>0.1953125</v>
      </c>
      <c r="K150" s="34">
        <v>-0.2278415015641293</v>
      </c>
    </row>
    <row r="151" spans="2:12" ht="15" customHeight="1" thickBot="1" x14ac:dyDescent="0.25">
      <c r="B151" s="35" t="s">
        <v>103</v>
      </c>
      <c r="C151" s="99">
        <v>13148</v>
      </c>
      <c r="D151" s="99">
        <v>668</v>
      </c>
      <c r="E151" s="99">
        <v>1655</v>
      </c>
      <c r="F151" s="99">
        <v>149</v>
      </c>
      <c r="G151" s="99">
        <v>6241</v>
      </c>
      <c r="H151" s="33">
        <f>+(C151-C147)/C147</f>
        <v>0.41133533705452985</v>
      </c>
      <c r="I151" s="98">
        <f>(D151-D147)/D147</f>
        <v>4.9642857142857144</v>
      </c>
      <c r="J151" s="33">
        <f t="shared" ref="J151:K156" si="10">+(F151-F147)/F147</f>
        <v>0.21138211382113822</v>
      </c>
      <c r="K151" s="33">
        <f t="shared" si="10"/>
        <v>9.2612044817927175E-2</v>
      </c>
    </row>
    <row r="152" spans="2:12" ht="15" customHeight="1" thickBot="1" x14ac:dyDescent="0.25">
      <c r="B152" s="35" t="s">
        <v>104</v>
      </c>
      <c r="C152" s="99">
        <v>15227</v>
      </c>
      <c r="D152" s="99">
        <v>838</v>
      </c>
      <c r="E152" s="99">
        <v>1761</v>
      </c>
      <c r="F152" s="99">
        <v>167</v>
      </c>
      <c r="G152" s="99">
        <v>7863</v>
      </c>
      <c r="H152" s="33">
        <f>+(C152-C148)/C148</f>
        <v>0.26828252540396469</v>
      </c>
      <c r="I152" s="98">
        <f t="shared" ref="I152:I156" si="11">(D152-D148)/D148</f>
        <v>1.1822916666666667</v>
      </c>
      <c r="J152" s="33">
        <f t="shared" si="10"/>
        <v>0.38016528925619836</v>
      </c>
      <c r="K152" s="33">
        <f t="shared" si="10"/>
        <v>-5.6854983807124865E-2</v>
      </c>
    </row>
    <row r="153" spans="2:12" ht="15" customHeight="1" thickBot="1" x14ac:dyDescent="0.25">
      <c r="B153" s="35" t="s">
        <v>105</v>
      </c>
      <c r="C153" s="99">
        <v>12675</v>
      </c>
      <c r="D153" s="99">
        <v>718</v>
      </c>
      <c r="E153" s="99">
        <v>1111</v>
      </c>
      <c r="F153" s="99">
        <v>106</v>
      </c>
      <c r="G153" s="99">
        <v>6338</v>
      </c>
      <c r="H153" s="98">
        <v>0.35852090032154343</v>
      </c>
      <c r="I153" s="98">
        <f t="shared" si="11"/>
        <v>0.66976744186046511</v>
      </c>
      <c r="J153" s="33">
        <f t="shared" si="10"/>
        <v>-0.19696969696969696</v>
      </c>
      <c r="K153" s="33">
        <f t="shared" si="10"/>
        <v>6.0753138075313809E-2</v>
      </c>
    </row>
    <row r="154" spans="2:12" ht="15" customHeight="1" thickBot="1" x14ac:dyDescent="0.25">
      <c r="B154" s="32" t="s">
        <v>106</v>
      </c>
      <c r="C154" s="43">
        <v>16457</v>
      </c>
      <c r="D154" s="43">
        <v>1039</v>
      </c>
      <c r="E154" s="43">
        <v>1574</v>
      </c>
      <c r="F154" s="43">
        <v>180</v>
      </c>
      <c r="G154" s="43">
        <v>8746</v>
      </c>
      <c r="H154" s="34">
        <v>0.39572555338817744</v>
      </c>
      <c r="I154" s="34">
        <f t="shared" si="11"/>
        <v>1.0057915057915059</v>
      </c>
      <c r="J154" s="34">
        <f t="shared" si="10"/>
        <v>0.17647058823529413</v>
      </c>
      <c r="K154" s="34">
        <f t="shared" si="10"/>
        <v>0.1810938555030385</v>
      </c>
    </row>
    <row r="155" spans="2:12" ht="15" customHeight="1" thickBot="1" x14ac:dyDescent="0.25">
      <c r="B155" s="35" t="s">
        <v>107</v>
      </c>
      <c r="C155" s="99">
        <v>18017</v>
      </c>
      <c r="D155" s="173">
        <v>900</v>
      </c>
      <c r="E155" s="99">
        <v>1761</v>
      </c>
      <c r="F155" s="99">
        <v>159</v>
      </c>
      <c r="G155" s="99">
        <v>10486</v>
      </c>
      <c r="H155" s="98">
        <v>0.37032248250684513</v>
      </c>
      <c r="I155" s="98">
        <f t="shared" si="11"/>
        <v>0.3473053892215569</v>
      </c>
      <c r="J155" s="33">
        <f t="shared" si="10"/>
        <v>6.7114093959731544E-2</v>
      </c>
      <c r="K155" s="33">
        <f t="shared" si="10"/>
        <v>0.68017945842012495</v>
      </c>
    </row>
    <row r="156" spans="2:12" ht="15" customHeight="1" thickBot="1" x14ac:dyDescent="0.25">
      <c r="B156" s="35" t="s">
        <v>316</v>
      </c>
      <c r="C156" s="99">
        <v>18106</v>
      </c>
      <c r="D156" s="173">
        <v>871</v>
      </c>
      <c r="E156" s="99">
        <v>1608</v>
      </c>
      <c r="F156" s="99">
        <v>157</v>
      </c>
      <c r="G156" s="99">
        <v>7726</v>
      </c>
      <c r="H156" s="98">
        <v>0.18907204308136863</v>
      </c>
      <c r="I156" s="98">
        <f t="shared" si="11"/>
        <v>3.9379474940334128E-2</v>
      </c>
      <c r="J156" s="33">
        <f t="shared" si="10"/>
        <v>-5.9880239520958084E-2</v>
      </c>
      <c r="K156" s="33">
        <f t="shared" si="10"/>
        <v>-1.7423375302047565E-2</v>
      </c>
    </row>
    <row r="157" spans="2:12" ht="25.5" customHeight="1" x14ac:dyDescent="0.2">
      <c r="C157" s="18"/>
      <c r="D157" s="18"/>
      <c r="E157" s="18"/>
      <c r="G157" s="13"/>
      <c r="H157" s="13"/>
      <c r="I157" s="13"/>
      <c r="J157" s="13"/>
      <c r="K157" s="13"/>
      <c r="L157" s="13"/>
    </row>
    <row r="158" spans="2:12" ht="48" customHeight="1" x14ac:dyDescent="0.2">
      <c r="B158" s="10"/>
      <c r="C158" s="19"/>
      <c r="D158" s="19"/>
      <c r="E158" s="19"/>
      <c r="F158" s="20"/>
      <c r="G158" s="19"/>
      <c r="H158" s="13"/>
      <c r="I158" s="13"/>
      <c r="J158" s="13"/>
      <c r="K158" s="13"/>
      <c r="L158" s="13"/>
    </row>
    <row r="160" spans="2:12" ht="54.95" customHeight="1" x14ac:dyDescent="0.2">
      <c r="C160" s="39" t="s">
        <v>118</v>
      </c>
      <c r="D160" s="39" t="s">
        <v>119</v>
      </c>
      <c r="E160" s="39" t="s">
        <v>120</v>
      </c>
      <c r="F160" s="39" t="s">
        <v>121</v>
      </c>
      <c r="G160" s="39" t="s">
        <v>122</v>
      </c>
      <c r="H160" s="39" t="s">
        <v>123</v>
      </c>
    </row>
    <row r="161" spans="2:11" ht="14.25" customHeight="1" thickBot="1" x14ac:dyDescent="0.25">
      <c r="B161" s="35" t="s">
        <v>35</v>
      </c>
      <c r="C161" s="40">
        <v>5688</v>
      </c>
      <c r="D161" s="40">
        <v>117595</v>
      </c>
      <c r="E161" s="40"/>
      <c r="F161" s="36">
        <v>0.19596299411269974</v>
      </c>
      <c r="G161" s="36">
        <v>0.19596299411269974</v>
      </c>
      <c r="H161" s="36"/>
    </row>
    <row r="162" spans="2:11" ht="14.25" customHeight="1" thickBot="1" x14ac:dyDescent="0.25">
      <c r="B162" s="30" t="s">
        <v>36</v>
      </c>
      <c r="C162" s="41">
        <v>5935</v>
      </c>
      <c r="D162" s="41">
        <v>105562</v>
      </c>
      <c r="E162" s="41"/>
      <c r="F162" s="33">
        <v>0.2964176496286588</v>
      </c>
      <c r="G162" s="33">
        <v>0.2964176496286588</v>
      </c>
      <c r="H162" s="33"/>
    </row>
    <row r="163" spans="2:11" ht="14.25" customHeight="1" thickBot="1" x14ac:dyDescent="0.25">
      <c r="B163" s="31" t="s">
        <v>37</v>
      </c>
      <c r="C163" s="41">
        <v>5484</v>
      </c>
      <c r="D163" s="41">
        <v>82411</v>
      </c>
      <c r="E163" s="41"/>
      <c r="F163" s="33">
        <v>0.60491659350307292</v>
      </c>
      <c r="G163" s="33">
        <v>0.60491659350307292</v>
      </c>
      <c r="H163" s="33"/>
    </row>
    <row r="164" spans="2:11" ht="14.25" customHeight="1" thickBot="1" x14ac:dyDescent="0.25">
      <c r="B164" s="32" t="s">
        <v>38</v>
      </c>
      <c r="C164" s="43">
        <v>8836</v>
      </c>
      <c r="D164" s="43">
        <v>115031</v>
      </c>
      <c r="E164" s="43"/>
      <c r="F164" s="34">
        <v>0.81400123177992201</v>
      </c>
      <c r="G164" s="34">
        <v>0.81400123177992201</v>
      </c>
      <c r="H164" s="34"/>
    </row>
    <row r="165" spans="2:11" ht="14.25" customHeight="1" thickBot="1" x14ac:dyDescent="0.25">
      <c r="B165" s="35" t="s">
        <v>39</v>
      </c>
      <c r="C165" s="41">
        <v>11050</v>
      </c>
      <c r="D165" s="41">
        <v>121829</v>
      </c>
      <c r="E165" s="41"/>
      <c r="F165" s="33">
        <f t="shared" ref="F165:F200" si="12">+(C165-C161)/C161</f>
        <v>0.94268635724331928</v>
      </c>
      <c r="G165" s="33">
        <f t="shared" ref="G165:G200" si="13">+(D165-D161)/D161</f>
        <v>3.6004932182490755E-2</v>
      </c>
      <c r="H165" s="33"/>
    </row>
    <row r="166" spans="2:11" ht="14.25" customHeight="1" thickBot="1" x14ac:dyDescent="0.25">
      <c r="B166" s="30" t="s">
        <v>40</v>
      </c>
      <c r="C166" s="41">
        <v>12938</v>
      </c>
      <c r="D166" s="41">
        <v>168029</v>
      </c>
      <c r="E166" s="41"/>
      <c r="F166" s="33">
        <f t="shared" si="12"/>
        <v>1.179949452401011</v>
      </c>
      <c r="G166" s="33">
        <f t="shared" si="13"/>
        <v>0.59175650328716778</v>
      </c>
      <c r="H166" s="33"/>
    </row>
    <row r="167" spans="2:11" ht="14.25" customHeight="1" thickBot="1" x14ac:dyDescent="0.25">
      <c r="B167" s="31" t="s">
        <v>41</v>
      </c>
      <c r="C167" s="41">
        <v>13487</v>
      </c>
      <c r="D167" s="41">
        <v>141751</v>
      </c>
      <c r="E167" s="41"/>
      <c r="F167" s="33">
        <f t="shared" si="12"/>
        <v>1.4593362509117433</v>
      </c>
      <c r="G167" s="33">
        <f t="shared" si="13"/>
        <v>0.72004950795403522</v>
      </c>
      <c r="H167" s="33"/>
    </row>
    <row r="168" spans="2:11" ht="14.25" customHeight="1" thickBot="1" x14ac:dyDescent="0.25">
      <c r="B168" s="32" t="s">
        <v>42</v>
      </c>
      <c r="C168" s="43">
        <v>21211</v>
      </c>
      <c r="D168" s="43">
        <v>214367</v>
      </c>
      <c r="E168" s="43"/>
      <c r="F168" s="34">
        <f t="shared" si="12"/>
        <v>1.4005205975554549</v>
      </c>
      <c r="G168" s="34">
        <f t="shared" si="13"/>
        <v>0.86355851900791958</v>
      </c>
      <c r="H168" s="34"/>
    </row>
    <row r="169" spans="2:11" ht="14.25" customHeight="1" thickBot="1" x14ac:dyDescent="0.25">
      <c r="B169" s="35" t="s">
        <v>43</v>
      </c>
      <c r="C169" s="41">
        <v>23433</v>
      </c>
      <c r="D169" s="41">
        <v>207890</v>
      </c>
      <c r="E169" s="41"/>
      <c r="F169" s="33">
        <f t="shared" si="12"/>
        <v>1.120633484162896</v>
      </c>
      <c r="G169" s="33">
        <f t="shared" si="13"/>
        <v>0.70640816226021719</v>
      </c>
      <c r="H169" s="33"/>
      <c r="I169" s="18"/>
      <c r="K169" s="13"/>
    </row>
    <row r="170" spans="2:11" ht="14.25" customHeight="1" thickBot="1" x14ac:dyDescent="0.25">
      <c r="B170" s="30" t="s">
        <v>44</v>
      </c>
      <c r="C170" s="41">
        <v>23704</v>
      </c>
      <c r="D170" s="41">
        <v>216333</v>
      </c>
      <c r="E170" s="41"/>
      <c r="F170" s="33">
        <f t="shared" si="12"/>
        <v>0.8321224300510125</v>
      </c>
      <c r="G170" s="33">
        <f t="shared" si="13"/>
        <v>0.28747418600360652</v>
      </c>
      <c r="H170" s="33"/>
      <c r="I170" s="18"/>
      <c r="K170" s="13"/>
    </row>
    <row r="171" spans="2:11" ht="14.25" customHeight="1" thickBot="1" x14ac:dyDescent="0.25">
      <c r="B171" s="31" t="s">
        <v>45</v>
      </c>
      <c r="C171" s="41">
        <v>19241</v>
      </c>
      <c r="D171" s="41">
        <v>178421</v>
      </c>
      <c r="E171" s="41"/>
      <c r="F171" s="33">
        <f t="shared" si="12"/>
        <v>0.4266330540520501</v>
      </c>
      <c r="G171" s="33">
        <f t="shared" si="13"/>
        <v>0.25869306036641715</v>
      </c>
      <c r="H171" s="33"/>
      <c r="I171" s="18"/>
      <c r="K171" s="13"/>
    </row>
    <row r="172" spans="2:11" ht="14.25" customHeight="1" thickBot="1" x14ac:dyDescent="0.25">
      <c r="B172" s="32" t="s">
        <v>46</v>
      </c>
      <c r="C172" s="43">
        <v>26941</v>
      </c>
      <c r="D172" s="43">
        <v>254231</v>
      </c>
      <c r="E172" s="43"/>
      <c r="F172" s="34">
        <f t="shared" si="12"/>
        <v>0.27014285040780728</v>
      </c>
      <c r="G172" s="34">
        <f t="shared" si="13"/>
        <v>0.18596145862003013</v>
      </c>
      <c r="H172" s="34"/>
      <c r="I172" s="18"/>
      <c r="K172" s="13"/>
    </row>
    <row r="173" spans="2:11" ht="14.25" customHeight="1" thickBot="1" x14ac:dyDescent="0.25">
      <c r="B173" s="35" t="s">
        <v>47</v>
      </c>
      <c r="C173" s="41">
        <v>27597</v>
      </c>
      <c r="D173" s="41">
        <v>255528</v>
      </c>
      <c r="E173" s="41"/>
      <c r="F173" s="33">
        <f t="shared" si="12"/>
        <v>0.17769811803866342</v>
      </c>
      <c r="G173" s="33">
        <f t="shared" si="13"/>
        <v>0.22915003126653519</v>
      </c>
      <c r="H173" s="33"/>
      <c r="I173" s="18"/>
      <c r="K173" s="13"/>
    </row>
    <row r="174" spans="2:11" ht="14.25" customHeight="1" thickBot="1" x14ac:dyDescent="0.25">
      <c r="B174" s="30" t="s">
        <v>48</v>
      </c>
      <c r="C174" s="41">
        <v>24533</v>
      </c>
      <c r="D174" s="41">
        <v>238962</v>
      </c>
      <c r="E174" s="41"/>
      <c r="F174" s="33">
        <f t="shared" si="12"/>
        <v>3.4973000337495778E-2</v>
      </c>
      <c r="G174" s="33">
        <f t="shared" si="13"/>
        <v>0.10460262650635825</v>
      </c>
      <c r="H174" s="33"/>
      <c r="I174" s="18"/>
      <c r="K174" s="13"/>
    </row>
    <row r="175" spans="2:11" ht="14.25" customHeight="1" thickBot="1" x14ac:dyDescent="0.25">
      <c r="B175" s="31" t="s">
        <v>49</v>
      </c>
      <c r="C175" s="41">
        <v>19358</v>
      </c>
      <c r="D175" s="41">
        <v>177892</v>
      </c>
      <c r="E175" s="41"/>
      <c r="F175" s="33">
        <f t="shared" si="12"/>
        <v>6.0807650330024429E-3</v>
      </c>
      <c r="G175" s="33">
        <f t="shared" si="13"/>
        <v>-2.9648976297633124E-3</v>
      </c>
      <c r="H175" s="33"/>
      <c r="I175" s="18"/>
      <c r="K175" s="13"/>
    </row>
    <row r="176" spans="2:11" ht="14.25" customHeight="1" thickBot="1" x14ac:dyDescent="0.25">
      <c r="B176" s="32" t="s">
        <v>50</v>
      </c>
      <c r="C176" s="43">
        <v>22148</v>
      </c>
      <c r="D176" s="43">
        <v>222745</v>
      </c>
      <c r="E176" s="43"/>
      <c r="F176" s="34">
        <f t="shared" si="12"/>
        <v>-0.17790727886863889</v>
      </c>
      <c r="G176" s="34">
        <f t="shared" si="13"/>
        <v>-0.1238479965071136</v>
      </c>
      <c r="H176" s="34"/>
      <c r="I176" s="18"/>
      <c r="K176" s="13"/>
    </row>
    <row r="177" spans="2:11" ht="14.25" customHeight="1" thickBot="1" x14ac:dyDescent="0.25">
      <c r="B177" s="35" t="s">
        <v>51</v>
      </c>
      <c r="C177" s="41">
        <v>21737</v>
      </c>
      <c r="D177" s="41">
        <v>229355</v>
      </c>
      <c r="E177" s="41"/>
      <c r="F177" s="33">
        <f t="shared" si="12"/>
        <v>-0.21234192122332138</v>
      </c>
      <c r="G177" s="33">
        <f t="shared" si="13"/>
        <v>-0.10242713127328512</v>
      </c>
      <c r="H177" s="33"/>
      <c r="I177" s="18"/>
      <c r="K177" s="13"/>
    </row>
    <row r="178" spans="2:11" ht="14.25" customHeight="1" thickBot="1" x14ac:dyDescent="0.25">
      <c r="B178" s="30" t="s">
        <v>52</v>
      </c>
      <c r="C178" s="41">
        <v>20505</v>
      </c>
      <c r="D178" s="41">
        <v>212296</v>
      </c>
      <c r="E178" s="41"/>
      <c r="F178" s="33">
        <f t="shared" si="12"/>
        <v>-0.16418701341050829</v>
      </c>
      <c r="G178" s="33">
        <f t="shared" si="13"/>
        <v>-0.11159096425373072</v>
      </c>
      <c r="H178" s="33"/>
    </row>
    <row r="179" spans="2:11" ht="14.25" customHeight="1" thickBot="1" x14ac:dyDescent="0.25">
      <c r="B179" s="31" t="s">
        <v>53</v>
      </c>
      <c r="C179" s="41">
        <v>14861</v>
      </c>
      <c r="D179" s="41">
        <v>99713</v>
      </c>
      <c r="E179" s="41"/>
      <c r="F179" s="33">
        <f t="shared" si="12"/>
        <v>-0.23230705651410269</v>
      </c>
      <c r="G179" s="33">
        <f t="shared" si="13"/>
        <v>-0.43947451262563803</v>
      </c>
      <c r="H179" s="33"/>
    </row>
    <row r="180" spans="2:11" ht="14.25" customHeight="1" thickBot="1" x14ac:dyDescent="0.25">
      <c r="B180" s="32" t="s">
        <v>54</v>
      </c>
      <c r="C180" s="43">
        <v>20751</v>
      </c>
      <c r="D180" s="43">
        <v>142340</v>
      </c>
      <c r="E180" s="43"/>
      <c r="F180" s="34">
        <f t="shared" si="12"/>
        <v>-6.3075672746974898E-2</v>
      </c>
      <c r="G180" s="34">
        <f t="shared" si="13"/>
        <v>-0.36097331028754853</v>
      </c>
      <c r="H180" s="34"/>
    </row>
    <row r="181" spans="2:11" ht="14.25" customHeight="1" thickBot="1" x14ac:dyDescent="0.25">
      <c r="B181" s="35" t="s">
        <v>55</v>
      </c>
      <c r="C181" s="41">
        <v>24699</v>
      </c>
      <c r="D181" s="41">
        <v>171669</v>
      </c>
      <c r="E181" s="41"/>
      <c r="F181" s="33">
        <f t="shared" si="12"/>
        <v>0.13626535400469245</v>
      </c>
      <c r="G181" s="33">
        <f t="shared" si="13"/>
        <v>-0.25151402847114734</v>
      </c>
      <c r="H181" s="33"/>
    </row>
    <row r="182" spans="2:11" ht="14.25" customHeight="1" thickBot="1" x14ac:dyDescent="0.25">
      <c r="B182" s="30" t="s">
        <v>56</v>
      </c>
      <c r="C182" s="41">
        <v>23342</v>
      </c>
      <c r="D182" s="41">
        <v>172319</v>
      </c>
      <c r="E182" s="41"/>
      <c r="F182" s="33">
        <f t="shared" si="12"/>
        <v>0.13835649841502073</v>
      </c>
      <c r="G182" s="33">
        <f t="shared" si="13"/>
        <v>-0.18830783434450013</v>
      </c>
      <c r="H182" s="33"/>
    </row>
    <row r="183" spans="2:11" ht="14.25" customHeight="1" thickBot="1" x14ac:dyDescent="0.25">
      <c r="B183" s="31" t="s">
        <v>57</v>
      </c>
      <c r="C183" s="41">
        <v>19238</v>
      </c>
      <c r="D183" s="41">
        <v>139047</v>
      </c>
      <c r="E183" s="41"/>
      <c r="F183" s="33">
        <f t="shared" si="12"/>
        <v>0.29452930489199919</v>
      </c>
      <c r="G183" s="33">
        <f t="shared" si="13"/>
        <v>0.39447213502752898</v>
      </c>
      <c r="H183" s="33"/>
    </row>
    <row r="184" spans="2:11" ht="14.25" customHeight="1" thickBot="1" x14ac:dyDescent="0.25">
      <c r="B184" s="32" t="s">
        <v>58</v>
      </c>
      <c r="C184" s="43">
        <v>24343</v>
      </c>
      <c r="D184" s="43">
        <v>217100</v>
      </c>
      <c r="E184" s="43"/>
      <c r="F184" s="34">
        <f t="shared" si="12"/>
        <v>0.17310009156185244</v>
      </c>
      <c r="G184" s="34">
        <f t="shared" si="13"/>
        <v>0.5252213011100183</v>
      </c>
      <c r="H184" s="34"/>
      <c r="I184" s="18"/>
    </row>
    <row r="185" spans="2:11" ht="14.25" customHeight="1" thickBot="1" x14ac:dyDescent="0.25">
      <c r="B185" s="35" t="s">
        <v>59</v>
      </c>
      <c r="C185" s="41">
        <v>21272</v>
      </c>
      <c r="D185" s="41">
        <v>137260</v>
      </c>
      <c r="E185" s="41"/>
      <c r="F185" s="33">
        <f t="shared" si="12"/>
        <v>-0.13875055670270051</v>
      </c>
      <c r="G185" s="33">
        <f t="shared" si="13"/>
        <v>-0.20043805229831826</v>
      </c>
      <c r="H185" s="33"/>
      <c r="I185" s="18"/>
    </row>
    <row r="186" spans="2:11" ht="14.25" customHeight="1" thickBot="1" x14ac:dyDescent="0.25">
      <c r="B186" s="30" t="s">
        <v>60</v>
      </c>
      <c r="C186" s="41">
        <v>20323</v>
      </c>
      <c r="D186" s="41">
        <v>148525</v>
      </c>
      <c r="E186" s="41"/>
      <c r="F186" s="33">
        <f t="shared" si="12"/>
        <v>-0.12933767457801387</v>
      </c>
      <c r="G186" s="33">
        <f t="shared" si="13"/>
        <v>-0.13808111699812556</v>
      </c>
      <c r="H186" s="33"/>
      <c r="I186" s="18"/>
    </row>
    <row r="187" spans="2:11" ht="14.25" customHeight="1" thickBot="1" x14ac:dyDescent="0.25">
      <c r="B187" s="31" t="s">
        <v>61</v>
      </c>
      <c r="C187" s="41">
        <v>17009</v>
      </c>
      <c r="D187" s="41">
        <v>125943</v>
      </c>
      <c r="E187" s="41"/>
      <c r="F187" s="33">
        <f t="shared" si="12"/>
        <v>-0.11586443497245036</v>
      </c>
      <c r="G187" s="33">
        <f t="shared" si="13"/>
        <v>-9.4241515458801703E-2</v>
      </c>
      <c r="H187" s="33"/>
      <c r="I187" s="18"/>
    </row>
    <row r="188" spans="2:11" ht="14.25" customHeight="1" thickBot="1" x14ac:dyDescent="0.25">
      <c r="B188" s="32" t="s">
        <v>62</v>
      </c>
      <c r="C188" s="43">
        <v>24076</v>
      </c>
      <c r="D188" s="43">
        <v>151448</v>
      </c>
      <c r="E188" s="43"/>
      <c r="F188" s="34">
        <f t="shared" si="12"/>
        <v>-1.0968245491517068E-2</v>
      </c>
      <c r="G188" s="34">
        <f t="shared" si="13"/>
        <v>-0.30240442192538003</v>
      </c>
      <c r="H188" s="34"/>
      <c r="I188" s="18"/>
    </row>
    <row r="189" spans="2:11" ht="14.25" customHeight="1" thickBot="1" x14ac:dyDescent="0.25">
      <c r="B189" s="35" t="s">
        <v>63</v>
      </c>
      <c r="C189" s="41">
        <v>24226</v>
      </c>
      <c r="D189" s="41">
        <v>170973</v>
      </c>
      <c r="E189" s="41"/>
      <c r="F189" s="33">
        <f t="shared" si="12"/>
        <v>0.13886799548702519</v>
      </c>
      <c r="G189" s="33">
        <f t="shared" si="13"/>
        <v>0.24561416290252078</v>
      </c>
      <c r="H189" s="33"/>
      <c r="I189" s="18"/>
    </row>
    <row r="190" spans="2:11" ht="14.25" customHeight="1" thickBot="1" x14ac:dyDescent="0.25">
      <c r="B190" s="30" t="s">
        <v>64</v>
      </c>
      <c r="C190" s="41">
        <v>21178</v>
      </c>
      <c r="D190" s="41">
        <v>172648</v>
      </c>
      <c r="E190" s="41"/>
      <c r="F190" s="33">
        <f t="shared" si="12"/>
        <v>4.2070560448752646E-2</v>
      </c>
      <c r="G190" s="33">
        <f t="shared" si="13"/>
        <v>0.16241710149806429</v>
      </c>
      <c r="H190" s="33"/>
      <c r="I190" s="18"/>
    </row>
    <row r="191" spans="2:11" ht="14.25" customHeight="1" thickBot="1" x14ac:dyDescent="0.25">
      <c r="B191" s="31" t="s">
        <v>65</v>
      </c>
      <c r="C191" s="41">
        <v>16767</v>
      </c>
      <c r="D191" s="41">
        <v>144262</v>
      </c>
      <c r="E191" s="41"/>
      <c r="F191" s="33">
        <f t="shared" si="12"/>
        <v>-1.4227761773178905E-2</v>
      </c>
      <c r="G191" s="33">
        <f t="shared" si="13"/>
        <v>0.14545468981999793</v>
      </c>
      <c r="H191" s="33"/>
      <c r="I191" s="18"/>
    </row>
    <row r="192" spans="2:11" ht="14.25" customHeight="1" thickBot="1" x14ac:dyDescent="0.25">
      <c r="B192" s="32" t="s">
        <v>66</v>
      </c>
      <c r="C192" s="43">
        <v>18578</v>
      </c>
      <c r="D192" s="43">
        <v>169174</v>
      </c>
      <c r="E192" s="43"/>
      <c r="F192" s="34">
        <f t="shared" si="12"/>
        <v>-0.2283601927230437</v>
      </c>
      <c r="G192" s="34">
        <f t="shared" si="13"/>
        <v>0.11704347366752944</v>
      </c>
      <c r="H192" s="34"/>
      <c r="I192" s="18"/>
    </row>
    <row r="193" spans="2:9" ht="14.25" customHeight="1" thickBot="1" x14ac:dyDescent="0.25">
      <c r="B193" s="35" t="s">
        <v>67</v>
      </c>
      <c r="C193" s="41">
        <v>20201</v>
      </c>
      <c r="D193" s="41">
        <v>166433</v>
      </c>
      <c r="E193" s="41"/>
      <c r="F193" s="33">
        <f t="shared" si="12"/>
        <v>-0.16614381243292331</v>
      </c>
      <c r="G193" s="33">
        <f t="shared" si="13"/>
        <v>-2.6553900323442882E-2</v>
      </c>
      <c r="H193" s="33"/>
      <c r="I193" s="18"/>
    </row>
    <row r="194" spans="2:9" ht="14.25" customHeight="1" thickBot="1" x14ac:dyDescent="0.25">
      <c r="B194" s="30" t="s">
        <v>68</v>
      </c>
      <c r="C194" s="41">
        <v>17414</v>
      </c>
      <c r="D194" s="41">
        <v>169612</v>
      </c>
      <c r="E194" s="41"/>
      <c r="F194" s="33">
        <f t="shared" si="12"/>
        <v>-0.17773160827273585</v>
      </c>
      <c r="G194" s="33">
        <f t="shared" si="13"/>
        <v>-1.7584912654649922E-2</v>
      </c>
      <c r="H194" s="33"/>
      <c r="I194" s="18"/>
    </row>
    <row r="195" spans="2:9" ht="14.25" customHeight="1" thickBot="1" x14ac:dyDescent="0.25">
      <c r="B195" s="31" t="s">
        <v>69</v>
      </c>
      <c r="C195" s="41">
        <v>14735</v>
      </c>
      <c r="D195" s="41">
        <v>158859</v>
      </c>
      <c r="E195" s="41"/>
      <c r="F195" s="33">
        <f t="shared" si="12"/>
        <v>-0.12119043358978947</v>
      </c>
      <c r="G195" s="33">
        <f t="shared" si="13"/>
        <v>0.1011839569671847</v>
      </c>
      <c r="H195" s="33"/>
      <c r="I195" s="18"/>
    </row>
    <row r="196" spans="2:9" ht="14.25" customHeight="1" thickBot="1" x14ac:dyDescent="0.25">
      <c r="B196" s="32" t="s">
        <v>70</v>
      </c>
      <c r="C196" s="43">
        <v>15785</v>
      </c>
      <c r="D196" s="43">
        <v>159890</v>
      </c>
      <c r="E196" s="43"/>
      <c r="F196" s="34">
        <f t="shared" si="12"/>
        <v>-0.15033911077618689</v>
      </c>
      <c r="G196" s="34">
        <f t="shared" si="13"/>
        <v>-5.4878409211817421E-2</v>
      </c>
      <c r="H196" s="34"/>
      <c r="I196" s="18"/>
    </row>
    <row r="197" spans="2:9" ht="14.25" customHeight="1" thickBot="1" x14ac:dyDescent="0.25">
      <c r="B197" s="35" t="s">
        <v>71</v>
      </c>
      <c r="C197" s="41">
        <v>14205</v>
      </c>
      <c r="D197" s="41">
        <v>130680</v>
      </c>
      <c r="E197" s="41">
        <v>393</v>
      </c>
      <c r="F197" s="33">
        <f t="shared" si="12"/>
        <v>-0.29681698925795752</v>
      </c>
      <c r="G197" s="33">
        <f t="shared" si="13"/>
        <v>-0.21481917648543258</v>
      </c>
      <c r="H197" s="33"/>
      <c r="I197" s="18"/>
    </row>
    <row r="198" spans="2:9" ht="14.25" customHeight="1" thickBot="1" x14ac:dyDescent="0.25">
      <c r="B198" s="30" t="s">
        <v>72</v>
      </c>
      <c r="C198" s="41">
        <v>14385</v>
      </c>
      <c r="D198" s="41">
        <v>154860</v>
      </c>
      <c r="E198" s="41">
        <v>358</v>
      </c>
      <c r="F198" s="33">
        <f t="shared" si="12"/>
        <v>-0.17394050763753302</v>
      </c>
      <c r="G198" s="33">
        <f t="shared" si="13"/>
        <v>-8.6974978185505744E-2</v>
      </c>
      <c r="H198" s="33"/>
      <c r="I198" s="18"/>
    </row>
    <row r="199" spans="2:9" ht="14.25" customHeight="1" thickBot="1" x14ac:dyDescent="0.25">
      <c r="B199" s="31" t="s">
        <v>73</v>
      </c>
      <c r="C199" s="41">
        <v>9094</v>
      </c>
      <c r="D199" s="41">
        <v>115269</v>
      </c>
      <c r="E199" s="41">
        <v>335</v>
      </c>
      <c r="F199" s="33">
        <f t="shared" si="12"/>
        <v>-0.38282999660671868</v>
      </c>
      <c r="G199" s="33">
        <f t="shared" si="13"/>
        <v>-0.2743942741676581</v>
      </c>
      <c r="H199" s="33"/>
      <c r="I199" s="18"/>
    </row>
    <row r="200" spans="2:9" ht="14.25" customHeight="1" thickBot="1" x14ac:dyDescent="0.25">
      <c r="B200" s="32" t="s">
        <v>74</v>
      </c>
      <c r="C200" s="43">
        <v>10726</v>
      </c>
      <c r="D200" s="43">
        <v>136245</v>
      </c>
      <c r="E200" s="43">
        <v>493</v>
      </c>
      <c r="F200" s="34">
        <f t="shared" si="12"/>
        <v>-0.32049414000633514</v>
      </c>
      <c r="G200" s="34">
        <f t="shared" si="13"/>
        <v>-0.14788291950716118</v>
      </c>
      <c r="H200" s="34"/>
      <c r="I200" s="18"/>
    </row>
    <row r="201" spans="2:9" ht="14.25" customHeight="1" thickBot="1" x14ac:dyDescent="0.25">
      <c r="B201" s="35" t="s">
        <v>75</v>
      </c>
      <c r="C201" s="41">
        <v>10478</v>
      </c>
      <c r="D201" s="41">
        <v>136155</v>
      </c>
      <c r="E201" s="41">
        <v>566</v>
      </c>
      <c r="F201" s="33">
        <v>-0.26237240408306933</v>
      </c>
      <c r="G201" s="33">
        <v>4.1896235078053262E-2</v>
      </c>
      <c r="H201" s="33">
        <v>0.44020356234096691</v>
      </c>
      <c r="I201" s="18"/>
    </row>
    <row r="202" spans="2:9" ht="14.25" customHeight="1" thickBot="1" x14ac:dyDescent="0.25">
      <c r="B202" s="30" t="s">
        <v>76</v>
      </c>
      <c r="C202" s="41">
        <v>7689</v>
      </c>
      <c r="D202" s="41">
        <v>124382</v>
      </c>
      <c r="E202" s="41">
        <v>580</v>
      </c>
      <c r="F202" s="33">
        <v>-0.4654848800834202</v>
      </c>
      <c r="G202" s="33">
        <v>-0.19681002195531447</v>
      </c>
      <c r="H202" s="33">
        <v>0.62011173184357538</v>
      </c>
      <c r="I202" s="18"/>
    </row>
    <row r="203" spans="2:9" ht="14.25" customHeight="1" thickBot="1" x14ac:dyDescent="0.25">
      <c r="B203" s="31" t="s">
        <v>77</v>
      </c>
      <c r="C203" s="41">
        <v>5518</v>
      </c>
      <c r="D203" s="41">
        <v>101751</v>
      </c>
      <c r="E203" s="41">
        <v>487</v>
      </c>
      <c r="F203" s="33">
        <v>-0.39322630305696066</v>
      </c>
      <c r="G203" s="33">
        <v>-0.11727350805507118</v>
      </c>
      <c r="H203" s="33">
        <v>0.45373134328358211</v>
      </c>
      <c r="I203" s="18"/>
    </row>
    <row r="204" spans="2:9" ht="14.25" customHeight="1" thickBot="1" x14ac:dyDescent="0.25">
      <c r="B204" s="32" t="s">
        <v>78</v>
      </c>
      <c r="C204" s="43">
        <v>6409</v>
      </c>
      <c r="D204" s="43">
        <v>143788</v>
      </c>
      <c r="E204" s="43">
        <v>604</v>
      </c>
      <c r="F204" s="34">
        <v>-0.40247995524892782</v>
      </c>
      <c r="G204" s="34">
        <v>5.5363499577966165E-2</v>
      </c>
      <c r="H204" s="34">
        <v>0.22515212981744423</v>
      </c>
      <c r="I204" s="18"/>
    </row>
    <row r="205" spans="2:9" ht="14.25" customHeight="1" thickBot="1" x14ac:dyDescent="0.25">
      <c r="B205" s="35" t="s">
        <v>79</v>
      </c>
      <c r="C205" s="41">
        <v>6903</v>
      </c>
      <c r="D205" s="41">
        <v>151974</v>
      </c>
      <c r="E205" s="41">
        <v>732</v>
      </c>
      <c r="F205" s="33">
        <v>-0.34119106699751861</v>
      </c>
      <c r="G205" s="33">
        <v>0.11618376115456648</v>
      </c>
      <c r="H205" s="33">
        <v>0.29328621908127206</v>
      </c>
      <c r="I205" s="18"/>
    </row>
    <row r="206" spans="2:9" ht="14.25" customHeight="1" thickBot="1" x14ac:dyDescent="0.25">
      <c r="B206" s="30" t="s">
        <v>80</v>
      </c>
      <c r="C206" s="41">
        <v>7137</v>
      </c>
      <c r="D206" s="41">
        <v>155991</v>
      </c>
      <c r="E206" s="41">
        <v>859</v>
      </c>
      <c r="F206" s="33">
        <v>-7.1790870074131874E-2</v>
      </c>
      <c r="G206" s="33">
        <v>0.25412841086330817</v>
      </c>
      <c r="H206" s="33">
        <v>0.48103448275862071</v>
      </c>
      <c r="I206" s="18"/>
    </row>
    <row r="207" spans="2:9" ht="14.25" customHeight="1" thickBot="1" x14ac:dyDescent="0.25">
      <c r="B207" s="31" t="s">
        <v>81</v>
      </c>
      <c r="C207" s="41">
        <v>6315</v>
      </c>
      <c r="D207" s="41">
        <v>111544</v>
      </c>
      <c r="E207" s="41">
        <v>730</v>
      </c>
      <c r="F207" s="33">
        <v>0.14443638999637551</v>
      </c>
      <c r="G207" s="33">
        <v>9.6244754351308581E-2</v>
      </c>
      <c r="H207" s="33">
        <v>0.49897330595482547</v>
      </c>
      <c r="I207" s="18"/>
    </row>
    <row r="208" spans="2:9" ht="14.25" customHeight="1" thickBot="1" x14ac:dyDescent="0.25">
      <c r="B208" s="32" t="s">
        <v>82</v>
      </c>
      <c r="C208" s="43">
        <v>7049</v>
      </c>
      <c r="D208" s="43">
        <v>157337</v>
      </c>
      <c r="E208" s="43">
        <v>952</v>
      </c>
      <c r="F208" s="34">
        <v>9.9859572476205333E-2</v>
      </c>
      <c r="G208" s="34">
        <v>9.4229003811166445E-2</v>
      </c>
      <c r="H208" s="34">
        <v>0.57615894039735094</v>
      </c>
      <c r="I208" s="18"/>
    </row>
    <row r="209" spans="2:9" ht="14.25" customHeight="1" thickBot="1" x14ac:dyDescent="0.25">
      <c r="B209" s="35" t="s">
        <v>83</v>
      </c>
      <c r="C209" s="99">
        <v>5092</v>
      </c>
      <c r="D209" s="99">
        <v>194715</v>
      </c>
      <c r="E209" s="99">
        <v>1113</v>
      </c>
      <c r="F209" s="33">
        <v>-0.26234970302766913</v>
      </c>
      <c r="G209" s="33">
        <v>0.28123889612696906</v>
      </c>
      <c r="H209" s="33">
        <v>0.52049180327868849</v>
      </c>
      <c r="I209" s="18"/>
    </row>
    <row r="210" spans="2:9" ht="14.25" customHeight="1" thickBot="1" x14ac:dyDescent="0.25">
      <c r="B210" s="35" t="s">
        <v>84</v>
      </c>
      <c r="C210" s="99">
        <v>3857</v>
      </c>
      <c r="D210" s="99">
        <v>173225</v>
      </c>
      <c r="E210" s="99">
        <v>1254</v>
      </c>
      <c r="F210" s="33">
        <v>-0.45957685301947598</v>
      </c>
      <c r="G210" s="33">
        <v>0.11048073286279336</v>
      </c>
      <c r="H210" s="33">
        <v>0.45983701979045399</v>
      </c>
      <c r="I210" s="18"/>
    </row>
    <row r="211" spans="2:9" ht="14.25" customHeight="1" thickBot="1" x14ac:dyDescent="0.25">
      <c r="B211" s="35" t="s">
        <v>85</v>
      </c>
      <c r="C211" s="99">
        <v>3470</v>
      </c>
      <c r="D211" s="99">
        <v>151156</v>
      </c>
      <c r="E211" s="99">
        <v>1143</v>
      </c>
      <c r="F211" s="33">
        <v>-0.45051464766429139</v>
      </c>
      <c r="G211" s="33">
        <v>0.355124435200459</v>
      </c>
      <c r="H211" s="33">
        <v>0.5657534246575342</v>
      </c>
      <c r="I211" s="18"/>
    </row>
    <row r="212" spans="2:9" ht="14.25" customHeight="1" thickBot="1" x14ac:dyDescent="0.25">
      <c r="B212" s="32" t="s">
        <v>86</v>
      </c>
      <c r="C212" s="43">
        <v>4992</v>
      </c>
      <c r="D212" s="43">
        <v>201895</v>
      </c>
      <c r="E212" s="43">
        <v>1576</v>
      </c>
      <c r="F212" s="34">
        <v>-0.29181444176478932</v>
      </c>
      <c r="G212" s="34">
        <v>0.28320102709470751</v>
      </c>
      <c r="H212" s="34">
        <v>0.65546218487394958</v>
      </c>
      <c r="I212" s="18"/>
    </row>
    <row r="213" spans="2:9" ht="14.25" customHeight="1" thickBot="1" x14ac:dyDescent="0.25">
      <c r="B213" s="35" t="s">
        <v>87</v>
      </c>
      <c r="C213" s="99">
        <v>4658</v>
      </c>
      <c r="D213" s="99">
        <v>167095</v>
      </c>
      <c r="E213" s="99">
        <v>1568</v>
      </c>
      <c r="F213" s="33">
        <v>-8.5231736056559315E-2</v>
      </c>
      <c r="G213" s="33">
        <v>-0.14184834244922065</v>
      </c>
      <c r="H213" s="33">
        <v>0.4088050314465409</v>
      </c>
      <c r="I213" s="18"/>
    </row>
    <row r="214" spans="2:9" ht="14.25" customHeight="1" thickBot="1" x14ac:dyDescent="0.25">
      <c r="B214" s="35" t="s">
        <v>88</v>
      </c>
      <c r="C214" s="99">
        <v>3387</v>
      </c>
      <c r="D214" s="99">
        <v>133351</v>
      </c>
      <c r="E214" s="99">
        <v>1176</v>
      </c>
      <c r="F214" s="33">
        <v>-0.12185636505055743</v>
      </c>
      <c r="G214" s="33">
        <v>-0.23018617405108963</v>
      </c>
      <c r="H214" s="33">
        <v>-6.2200956937799042E-2</v>
      </c>
      <c r="I214" s="18"/>
    </row>
    <row r="215" spans="2:9" ht="14.25" customHeight="1" thickBot="1" x14ac:dyDescent="0.25">
      <c r="B215" s="35" t="s">
        <v>89</v>
      </c>
      <c r="C215" s="99">
        <v>5299</v>
      </c>
      <c r="D215" s="99">
        <v>167630</v>
      </c>
      <c r="E215" s="99">
        <v>1868</v>
      </c>
      <c r="F215" s="33">
        <v>0.52708933717579254</v>
      </c>
      <c r="G215" s="33">
        <v>0.10898674217364841</v>
      </c>
      <c r="H215" s="33">
        <v>0.63429571303587051</v>
      </c>
      <c r="I215" s="18"/>
    </row>
    <row r="216" spans="2:9" ht="14.25" customHeight="1" thickBot="1" x14ac:dyDescent="0.25">
      <c r="B216" s="32" t="s">
        <v>90</v>
      </c>
      <c r="C216" s="43">
        <v>7116</v>
      </c>
      <c r="D216" s="43">
        <v>241119</v>
      </c>
      <c r="E216" s="43">
        <v>2262</v>
      </c>
      <c r="F216" s="34">
        <v>0.42548076923076922</v>
      </c>
      <c r="G216" s="34">
        <v>0.19427920453701181</v>
      </c>
      <c r="H216" s="34">
        <v>0.43527918781725888</v>
      </c>
      <c r="I216" s="18"/>
    </row>
    <row r="217" spans="2:9" ht="14.25" customHeight="1" thickBot="1" x14ac:dyDescent="0.25">
      <c r="B217" s="35" t="s">
        <v>91</v>
      </c>
      <c r="C217" s="99">
        <v>7280</v>
      </c>
      <c r="D217" s="99">
        <v>205212</v>
      </c>
      <c r="E217" s="99">
        <v>2531</v>
      </c>
      <c r="F217" s="33">
        <v>0.56290253327608419</v>
      </c>
      <c r="G217" s="33">
        <v>0.22811574254166792</v>
      </c>
      <c r="H217" s="33">
        <v>0.61415816326530615</v>
      </c>
      <c r="I217" s="18"/>
    </row>
    <row r="218" spans="2:9" ht="14.25" customHeight="1" thickBot="1" x14ac:dyDescent="0.25">
      <c r="B218" s="35" t="s">
        <v>92</v>
      </c>
      <c r="C218" s="99">
        <v>7641</v>
      </c>
      <c r="D218" s="99">
        <v>210679</v>
      </c>
      <c r="E218" s="99">
        <v>2675</v>
      </c>
      <c r="F218" s="33">
        <v>1.256</v>
      </c>
      <c r="G218" s="98">
        <v>0.57999999999999996</v>
      </c>
      <c r="H218" s="98">
        <v>1.2749999999999999</v>
      </c>
      <c r="I218" s="18"/>
    </row>
    <row r="219" spans="2:9" ht="14.25" customHeight="1" thickBot="1" x14ac:dyDescent="0.25">
      <c r="B219" s="35" t="s">
        <v>93</v>
      </c>
      <c r="C219" s="99">
        <v>6504</v>
      </c>
      <c r="D219" s="99">
        <v>163259</v>
      </c>
      <c r="E219" s="99">
        <v>2196</v>
      </c>
      <c r="F219" s="33">
        <v>0.22700000000000001</v>
      </c>
      <c r="G219" s="98">
        <v>-2.5999999999999999E-2</v>
      </c>
      <c r="H219" s="98">
        <v>0.17599999999999999</v>
      </c>
      <c r="I219" s="18"/>
    </row>
    <row r="220" spans="2:9" ht="14.25" customHeight="1" thickBot="1" x14ac:dyDescent="0.25">
      <c r="B220" s="32" t="s">
        <v>94</v>
      </c>
      <c r="C220" s="43">
        <v>6449</v>
      </c>
      <c r="D220" s="43">
        <v>225536</v>
      </c>
      <c r="E220" s="43">
        <v>2604</v>
      </c>
      <c r="F220" s="34">
        <v>-9.4E-2</v>
      </c>
      <c r="G220" s="34">
        <v>-6.4000000000000001E-2</v>
      </c>
      <c r="H220" s="34">
        <v>0.151</v>
      </c>
      <c r="I220" s="18"/>
    </row>
    <row r="221" spans="2:9" ht="14.25" customHeight="1" thickBot="1" x14ac:dyDescent="0.25">
      <c r="B221" s="35" t="s">
        <v>95</v>
      </c>
      <c r="C221" s="99">
        <v>6410</v>
      </c>
      <c r="D221" s="99">
        <v>239972</v>
      </c>
      <c r="E221" s="99">
        <v>2812</v>
      </c>
      <c r="F221" s="33">
        <v>-0.11950549450549451</v>
      </c>
      <c r="G221" s="98">
        <v>0.16938580589829055</v>
      </c>
      <c r="H221" s="98">
        <v>0.1110233109442908</v>
      </c>
      <c r="I221" s="18"/>
    </row>
    <row r="222" spans="2:9" ht="14.25" customHeight="1" thickBot="1" x14ac:dyDescent="0.25">
      <c r="B222" s="35" t="s">
        <v>96</v>
      </c>
      <c r="C222" s="99">
        <v>6242</v>
      </c>
      <c r="D222" s="99">
        <v>217801</v>
      </c>
      <c r="E222" s="99">
        <v>2927</v>
      </c>
      <c r="F222" s="33">
        <v>-0.18309121842690748</v>
      </c>
      <c r="G222" s="98">
        <v>3.3804982936125577E-2</v>
      </c>
      <c r="H222" s="98">
        <v>9.4205607476635519E-2</v>
      </c>
      <c r="I222" s="18"/>
    </row>
    <row r="223" spans="2:9" ht="14.25" customHeight="1" thickBot="1" x14ac:dyDescent="0.25">
      <c r="B223" s="35" t="s">
        <v>97</v>
      </c>
      <c r="C223" s="99">
        <v>5637</v>
      </c>
      <c r="D223" s="99">
        <v>206093</v>
      </c>
      <c r="E223" s="99">
        <v>3318</v>
      </c>
      <c r="F223" s="33">
        <v>-0.13330258302583026</v>
      </c>
      <c r="G223" s="98">
        <v>0.26236838397883117</v>
      </c>
      <c r="H223" s="98">
        <v>0.51092896174863389</v>
      </c>
      <c r="I223" s="18"/>
    </row>
    <row r="224" spans="2:9" ht="14.25" customHeight="1" thickBot="1" x14ac:dyDescent="0.25">
      <c r="B224" s="32" t="s">
        <v>124</v>
      </c>
      <c r="C224" s="43">
        <v>6646</v>
      </c>
      <c r="D224" s="43">
        <v>292388</v>
      </c>
      <c r="E224" s="43">
        <v>0</v>
      </c>
      <c r="F224" s="34">
        <v>3.0547371685532641E-2</v>
      </c>
      <c r="G224" s="34">
        <v>0.29641387627695798</v>
      </c>
      <c r="H224" s="34"/>
      <c r="I224" s="18"/>
    </row>
    <row r="225" spans="1:9" ht="14.25" customHeight="1" thickBot="1" x14ac:dyDescent="0.25">
      <c r="B225" s="35" t="s">
        <v>99</v>
      </c>
      <c r="C225" s="99">
        <v>5753</v>
      </c>
      <c r="D225" s="99">
        <v>229179</v>
      </c>
      <c r="E225" s="99">
        <v>0</v>
      </c>
      <c r="F225" s="33">
        <v>-0.10249609984399376</v>
      </c>
      <c r="G225" s="33">
        <v>-4.4976080542729988E-2</v>
      </c>
      <c r="H225" s="33"/>
      <c r="I225" s="18"/>
    </row>
    <row r="226" spans="1:9" ht="14.25" customHeight="1" thickBot="1" x14ac:dyDescent="0.25">
      <c r="B226" s="35" t="s">
        <v>100</v>
      </c>
      <c r="C226" s="99">
        <v>5161</v>
      </c>
      <c r="D226" s="99">
        <v>297658</v>
      </c>
      <c r="E226" s="99">
        <v>0</v>
      </c>
      <c r="F226" s="33">
        <v>-0.17318167254085229</v>
      </c>
      <c r="G226" s="33">
        <v>0.36665120913127119</v>
      </c>
      <c r="H226" s="33"/>
      <c r="I226" s="18"/>
    </row>
    <row r="227" spans="1:9" ht="14.25" customHeight="1" thickBot="1" x14ac:dyDescent="0.25">
      <c r="B227" s="35" t="s">
        <v>101</v>
      </c>
      <c r="C227" s="99">
        <v>2716</v>
      </c>
      <c r="D227" s="99">
        <v>247739</v>
      </c>
      <c r="E227" s="99">
        <v>0</v>
      </c>
      <c r="F227" s="33">
        <v>-0.51818343090296259</v>
      </c>
      <c r="G227" s="33">
        <v>0.20207382104195679</v>
      </c>
      <c r="H227" s="33"/>
      <c r="I227" s="18"/>
    </row>
    <row r="228" spans="1:9" ht="14.25" customHeight="1" thickBot="1" x14ac:dyDescent="0.25">
      <c r="B228" s="32" t="s">
        <v>102</v>
      </c>
      <c r="C228" s="43">
        <v>5947</v>
      </c>
      <c r="D228" s="43">
        <v>289096</v>
      </c>
      <c r="E228" s="43">
        <v>0</v>
      </c>
      <c r="F228" s="34">
        <v>-0.10517604574179958</v>
      </c>
      <c r="G228" s="34">
        <v>-1.1259011997756406E-2</v>
      </c>
      <c r="H228" s="34"/>
      <c r="I228" s="18"/>
    </row>
    <row r="229" spans="1:9" ht="14.25" customHeight="1" x14ac:dyDescent="0.2">
      <c r="A229" s="77"/>
      <c r="B229" s="35" t="s">
        <v>103</v>
      </c>
      <c r="C229" s="99">
        <v>5658</v>
      </c>
      <c r="D229" s="99">
        <v>296834</v>
      </c>
      <c r="E229" s="99">
        <v>0</v>
      </c>
      <c r="F229" s="98">
        <v>-1.6513123587693398E-2</v>
      </c>
      <c r="G229" s="98">
        <v>0.295205930735364</v>
      </c>
      <c r="H229" s="98"/>
      <c r="I229" s="18"/>
    </row>
    <row r="230" spans="1:9" ht="14.25" customHeight="1" x14ac:dyDescent="0.2">
      <c r="A230" s="77"/>
      <c r="B230" s="35" t="s">
        <v>104</v>
      </c>
      <c r="C230" s="99">
        <v>5483</v>
      </c>
      <c r="D230" s="99">
        <v>277929</v>
      </c>
      <c r="E230" s="99">
        <v>0</v>
      </c>
      <c r="F230" s="98">
        <v>6.2391009494284055E-2</v>
      </c>
      <c r="G230" s="98">
        <v>-6.6280765173454104E-2</v>
      </c>
      <c r="H230" s="98"/>
      <c r="I230" s="18"/>
    </row>
    <row r="231" spans="1:9" ht="14.25" customHeight="1" x14ac:dyDescent="0.2">
      <c r="A231" s="77"/>
      <c r="B231" s="35" t="s">
        <v>105</v>
      </c>
      <c r="C231" s="99">
        <v>5794</v>
      </c>
      <c r="D231" s="99">
        <v>243693</v>
      </c>
      <c r="E231" s="99">
        <v>0</v>
      </c>
      <c r="F231" s="98">
        <v>1.1332842415316642</v>
      </c>
      <c r="G231" s="98">
        <v>-1.633170393034605E-2</v>
      </c>
      <c r="H231" s="98"/>
      <c r="I231" s="18"/>
    </row>
    <row r="232" spans="1:9" ht="14.25" customHeight="1" thickBot="1" x14ac:dyDescent="0.25">
      <c r="A232" s="77"/>
      <c r="B232" s="32" t="s">
        <v>106</v>
      </c>
      <c r="C232" s="43">
        <v>6229</v>
      </c>
      <c r="D232" s="43">
        <v>327137</v>
      </c>
      <c r="E232" s="43">
        <v>0</v>
      </c>
      <c r="F232" s="34">
        <v>4.7418866655456533E-2</v>
      </c>
      <c r="G232" s="34">
        <v>0.13158604754130115</v>
      </c>
      <c r="H232" s="34"/>
      <c r="I232" s="18"/>
    </row>
    <row r="233" spans="1:9" ht="14.25" customHeight="1" x14ac:dyDescent="0.2">
      <c r="A233" s="77"/>
      <c r="B233" s="35" t="s">
        <v>107</v>
      </c>
      <c r="C233" s="99">
        <v>6120</v>
      </c>
      <c r="D233" s="99">
        <v>488518</v>
      </c>
      <c r="E233" s="99">
        <v>0</v>
      </c>
      <c r="F233" s="98">
        <v>8.1654294803817598E-2</v>
      </c>
      <c r="G233" s="98">
        <f>+'Monitorios presentados TSJ  '!C46</f>
        <v>0.64576160412890704</v>
      </c>
      <c r="H233" s="98"/>
      <c r="I233" s="18"/>
    </row>
    <row r="234" spans="1:9" ht="14.25" customHeight="1" x14ac:dyDescent="0.2">
      <c r="A234" s="77"/>
      <c r="B234" s="35" t="s">
        <v>316</v>
      </c>
      <c r="C234" s="99">
        <v>9640</v>
      </c>
      <c r="D234" s="99">
        <v>226803</v>
      </c>
      <c r="E234" s="99">
        <v>0</v>
      </c>
      <c r="F234" s="98">
        <v>0.75816159037023523</v>
      </c>
      <c r="G234" s="98">
        <v>-0.18395345573869584</v>
      </c>
      <c r="H234" s="98"/>
      <c r="I234" s="18"/>
    </row>
    <row r="235" spans="1:9" ht="14.25" customHeight="1" x14ac:dyDescent="0.2">
      <c r="A235" s="77"/>
      <c r="B235" s="99"/>
      <c r="C235" s="99"/>
      <c r="D235" s="99"/>
      <c r="E235" s="99"/>
      <c r="F235" s="98"/>
      <c r="G235" s="98"/>
      <c r="H235" s="98"/>
      <c r="I235" s="18"/>
    </row>
    <row r="236" spans="1:9" ht="13.9" customHeight="1" x14ac:dyDescent="0.2">
      <c r="A236" s="77"/>
      <c r="C236" s="99"/>
      <c r="D236" s="99"/>
      <c r="E236" s="99"/>
      <c r="F236" s="98"/>
      <c r="G236" s="98"/>
      <c r="H236" s="98"/>
      <c r="I236" s="18"/>
    </row>
    <row r="237" spans="1:9" ht="25.5" customHeight="1" x14ac:dyDescent="0.2">
      <c r="B237" s="111" t="s">
        <v>125</v>
      </c>
      <c r="C237" s="112"/>
      <c r="D237" s="112"/>
      <c r="E237" s="113"/>
      <c r="F237" s="114"/>
      <c r="G237" s="115"/>
      <c r="H237" s="116"/>
    </row>
    <row r="238" spans="1:9" ht="25.5" customHeight="1" x14ac:dyDescent="0.2">
      <c r="B238" s="21"/>
      <c r="C238" s="16"/>
      <c r="D238" s="16"/>
      <c r="E238" s="22"/>
      <c r="F238" s="17"/>
      <c r="H238" s="18"/>
    </row>
    <row r="239" spans="1:9" ht="54.95" customHeight="1" x14ac:dyDescent="0.2">
      <c r="C239" s="39" t="s">
        <v>126</v>
      </c>
      <c r="D239" s="39" t="s">
        <v>127</v>
      </c>
      <c r="E239" s="39" t="s">
        <v>128</v>
      </c>
      <c r="F239" s="39" t="s">
        <v>129</v>
      </c>
      <c r="G239" s="39" t="s">
        <v>130</v>
      </c>
      <c r="H239" s="39" t="s">
        <v>131</v>
      </c>
    </row>
    <row r="240" spans="1:9" ht="14.25" customHeight="1" thickBot="1" x14ac:dyDescent="0.25">
      <c r="B240" s="35" t="s">
        <v>59</v>
      </c>
      <c r="C240" s="40">
        <v>19468</v>
      </c>
      <c r="D240" s="36"/>
      <c r="E240" s="40">
        <v>7300</v>
      </c>
      <c r="F240" s="36"/>
      <c r="G240" s="40">
        <v>11238</v>
      </c>
      <c r="H240" s="36"/>
    </row>
    <row r="241" spans="2:8" ht="14.25" customHeight="1" thickBot="1" x14ac:dyDescent="0.25">
      <c r="B241" s="30" t="s">
        <v>60</v>
      </c>
      <c r="C241" s="41">
        <v>18077</v>
      </c>
      <c r="D241" s="33"/>
      <c r="E241" s="41">
        <v>6549</v>
      </c>
      <c r="F241" s="33"/>
      <c r="G241" s="41">
        <v>10527</v>
      </c>
      <c r="H241" s="33"/>
    </row>
    <row r="242" spans="2:8" ht="14.25" customHeight="1" thickBot="1" x14ac:dyDescent="0.25">
      <c r="B242" s="31" t="s">
        <v>61</v>
      </c>
      <c r="C242" s="41">
        <v>12439</v>
      </c>
      <c r="D242" s="33"/>
      <c r="E242" s="41">
        <v>4747</v>
      </c>
      <c r="F242" s="33"/>
      <c r="G242" s="41">
        <v>7147</v>
      </c>
      <c r="H242" s="33"/>
    </row>
    <row r="243" spans="2:8" ht="15" customHeight="1" thickBot="1" x14ac:dyDescent="0.25">
      <c r="B243" s="32" t="s">
        <v>62</v>
      </c>
      <c r="C243" s="43">
        <v>17205</v>
      </c>
      <c r="D243" s="34"/>
      <c r="E243" s="43">
        <v>7215</v>
      </c>
      <c r="F243" s="34"/>
      <c r="G243" s="43">
        <v>9229</v>
      </c>
      <c r="H243" s="34"/>
    </row>
    <row r="244" spans="2:8" ht="15" customHeight="1" thickBot="1" x14ac:dyDescent="0.25">
      <c r="B244" s="35" t="s">
        <v>63</v>
      </c>
      <c r="C244" s="41">
        <v>18485</v>
      </c>
      <c r="D244" s="33">
        <f t="shared" ref="D244:D251" si="14">+(C244-C240)/C240</f>
        <v>-5.0493116909800698E-2</v>
      </c>
      <c r="E244" s="41">
        <v>7716</v>
      </c>
      <c r="F244" s="33">
        <f t="shared" ref="F244:F251" si="15">+(E244-E240)/E240</f>
        <v>5.6986301369863011E-2</v>
      </c>
      <c r="G244" s="41">
        <v>9944</v>
      </c>
      <c r="H244" s="33">
        <f t="shared" ref="H244:H251" si="16">+(G244-G240)/G240</f>
        <v>-0.11514504360206443</v>
      </c>
    </row>
    <row r="245" spans="2:8" ht="15" customHeight="1" thickBot="1" x14ac:dyDescent="0.25">
      <c r="B245" s="30" t="s">
        <v>64</v>
      </c>
      <c r="C245" s="41">
        <v>18749</v>
      </c>
      <c r="D245" s="33">
        <f t="shared" si="14"/>
        <v>3.7174309896553633E-2</v>
      </c>
      <c r="E245" s="41">
        <v>7907</v>
      </c>
      <c r="F245" s="33">
        <f t="shared" si="15"/>
        <v>0.20735990227515652</v>
      </c>
      <c r="G245" s="41">
        <v>9978</v>
      </c>
      <c r="H245" s="33">
        <f t="shared" si="16"/>
        <v>-5.2151610145340553E-2</v>
      </c>
    </row>
    <row r="246" spans="2:8" ht="15" customHeight="1" thickBot="1" x14ac:dyDescent="0.25">
      <c r="B246" s="31" t="s">
        <v>65</v>
      </c>
      <c r="C246" s="41">
        <v>13341</v>
      </c>
      <c r="D246" s="33">
        <f t="shared" si="14"/>
        <v>7.2513867674250346E-2</v>
      </c>
      <c r="E246" s="41">
        <v>5796</v>
      </c>
      <c r="F246" s="33">
        <f t="shared" si="15"/>
        <v>0.22098167263534865</v>
      </c>
      <c r="G246" s="41">
        <v>6849</v>
      </c>
      <c r="H246" s="33">
        <f t="shared" si="16"/>
        <v>-4.1695816426472646E-2</v>
      </c>
    </row>
    <row r="247" spans="2:8" ht="15" customHeight="1" thickBot="1" x14ac:dyDescent="0.25">
      <c r="B247" s="32" t="s">
        <v>66</v>
      </c>
      <c r="C247" s="43">
        <v>17516</v>
      </c>
      <c r="D247" s="34">
        <f t="shared" si="14"/>
        <v>1.8076140656785818E-2</v>
      </c>
      <c r="E247" s="43">
        <v>7458</v>
      </c>
      <c r="F247" s="34">
        <f t="shared" si="15"/>
        <v>3.3679833679833682E-2</v>
      </c>
      <c r="G247" s="43">
        <v>9273</v>
      </c>
      <c r="H247" s="34">
        <f t="shared" si="16"/>
        <v>4.7675804529201428E-3</v>
      </c>
    </row>
    <row r="248" spans="2:8" ht="14.25" customHeight="1" thickBot="1" x14ac:dyDescent="0.25">
      <c r="B248" s="35" t="s">
        <v>67</v>
      </c>
      <c r="C248" s="41">
        <v>18869</v>
      </c>
      <c r="D248" s="33">
        <f t="shared" si="14"/>
        <v>2.0773600216391668E-2</v>
      </c>
      <c r="E248" s="41">
        <v>8178</v>
      </c>
      <c r="F248" s="33">
        <f t="shared" si="15"/>
        <v>5.9875583203732506E-2</v>
      </c>
      <c r="G248" s="41">
        <v>9917</v>
      </c>
      <c r="H248" s="33">
        <f t="shared" si="16"/>
        <v>-2.7152051488334673E-3</v>
      </c>
    </row>
    <row r="249" spans="2:8" ht="14.25" customHeight="1" thickBot="1" x14ac:dyDescent="0.25">
      <c r="B249" s="30" t="s">
        <v>68</v>
      </c>
      <c r="C249" s="41">
        <v>18739</v>
      </c>
      <c r="D249" s="33">
        <f t="shared" si="14"/>
        <v>-5.3336177929489575E-4</v>
      </c>
      <c r="E249" s="41">
        <v>8120</v>
      </c>
      <c r="F249" s="33">
        <f t="shared" si="15"/>
        <v>2.693815606424687E-2</v>
      </c>
      <c r="G249" s="41">
        <v>9858</v>
      </c>
      <c r="H249" s="33">
        <f t="shared" si="16"/>
        <v>-1.2026458208057728E-2</v>
      </c>
    </row>
    <row r="250" spans="2:8" ht="14.25" customHeight="1" thickBot="1" x14ac:dyDescent="0.25">
      <c r="B250" s="31" t="s">
        <v>69</v>
      </c>
      <c r="C250" s="41">
        <v>13135</v>
      </c>
      <c r="D250" s="33">
        <f t="shared" si="14"/>
        <v>-1.5441121355220747E-2</v>
      </c>
      <c r="E250" s="41">
        <v>5670</v>
      </c>
      <c r="F250" s="33">
        <f t="shared" si="15"/>
        <v>-2.1739130434782608E-2</v>
      </c>
      <c r="G250" s="41">
        <v>7040</v>
      </c>
      <c r="H250" s="33">
        <f t="shared" si="16"/>
        <v>2.788728281500949E-2</v>
      </c>
    </row>
    <row r="251" spans="2:8" ht="13.5" customHeight="1" thickBot="1" x14ac:dyDescent="0.25">
      <c r="B251" s="32" t="s">
        <v>70</v>
      </c>
      <c r="C251" s="43">
        <v>16616</v>
      </c>
      <c r="D251" s="34">
        <f t="shared" si="14"/>
        <v>-5.1381593971226304E-2</v>
      </c>
      <c r="E251" s="43">
        <v>7257</v>
      </c>
      <c r="F251" s="34">
        <f t="shared" si="15"/>
        <v>-2.6950925181013677E-2</v>
      </c>
      <c r="G251" s="43">
        <v>8862</v>
      </c>
      <c r="H251" s="34">
        <f t="shared" si="16"/>
        <v>-4.4322225816887738E-2</v>
      </c>
    </row>
    <row r="252" spans="2:8" ht="13.5" customHeight="1" thickBot="1" x14ac:dyDescent="0.25">
      <c r="B252" s="35" t="s">
        <v>71</v>
      </c>
      <c r="C252" s="41">
        <v>16688</v>
      </c>
      <c r="D252" s="33">
        <v>-0.11558641157454025</v>
      </c>
      <c r="E252" s="41">
        <v>6971</v>
      </c>
      <c r="F252" s="33">
        <v>-0.14759109806798729</v>
      </c>
      <c r="G252" s="41">
        <v>9081</v>
      </c>
      <c r="H252" s="33">
        <v>-8.4299687405465368E-2</v>
      </c>
    </row>
    <row r="253" spans="2:8" ht="13.5" customHeight="1" thickBot="1" x14ac:dyDescent="0.25">
      <c r="B253" s="30" t="s">
        <v>72</v>
      </c>
      <c r="C253" s="41">
        <v>18402</v>
      </c>
      <c r="D253" s="33">
        <v>-1.7983883878542078E-2</v>
      </c>
      <c r="E253" s="41">
        <v>7744</v>
      </c>
      <c r="F253" s="33">
        <v>-4.6305418719211823E-2</v>
      </c>
      <c r="G253" s="41">
        <v>9917</v>
      </c>
      <c r="H253" s="33">
        <v>5.9849868127409209E-3</v>
      </c>
    </row>
    <row r="254" spans="2:8" ht="13.5" customHeight="1" thickBot="1" x14ac:dyDescent="0.25">
      <c r="B254" s="31" t="s">
        <v>73</v>
      </c>
      <c r="C254" s="41">
        <v>12148</v>
      </c>
      <c r="D254" s="33">
        <v>-7.5142748382185001E-2</v>
      </c>
      <c r="E254" s="41">
        <v>4999</v>
      </c>
      <c r="F254" s="33">
        <v>-0.11834215167548501</v>
      </c>
      <c r="G254" s="41">
        <v>6688</v>
      </c>
      <c r="H254" s="33">
        <v>-0.05</v>
      </c>
    </row>
    <row r="255" spans="2:8" ht="13.5" customHeight="1" thickBot="1" x14ac:dyDescent="0.25">
      <c r="B255" s="32" t="s">
        <v>74</v>
      </c>
      <c r="C255" s="43">
        <v>15797</v>
      </c>
      <c r="D255" s="34">
        <v>-4.9289841116995664E-2</v>
      </c>
      <c r="E255" s="43">
        <v>6683</v>
      </c>
      <c r="F255" s="34">
        <v>-7.909604519774012E-2</v>
      </c>
      <c r="G255" s="43">
        <v>8505</v>
      </c>
      <c r="H255" s="34">
        <v>-4.0284360189573459E-2</v>
      </c>
    </row>
    <row r="256" spans="2:8" ht="13.5" customHeight="1" thickBot="1" x14ac:dyDescent="0.25">
      <c r="B256" s="35" t="s">
        <v>75</v>
      </c>
      <c r="C256" s="41">
        <v>17055</v>
      </c>
      <c r="D256" s="33">
        <v>2.1991850431447746E-2</v>
      </c>
      <c r="E256" s="41">
        <v>6732</v>
      </c>
      <c r="F256" s="33">
        <v>-3.4284894563190359E-2</v>
      </c>
      <c r="G256" s="41">
        <v>9612</v>
      </c>
      <c r="H256" s="33">
        <v>5.8473736372646183E-2</v>
      </c>
    </row>
    <row r="257" spans="2:8" ht="13.5" customHeight="1" thickBot="1" x14ac:dyDescent="0.25">
      <c r="B257" s="30" t="s">
        <v>76</v>
      </c>
      <c r="C257" s="41">
        <v>16859</v>
      </c>
      <c r="D257" s="33">
        <v>-8.3849581567220957E-2</v>
      </c>
      <c r="E257" s="41">
        <v>6197</v>
      </c>
      <c r="F257" s="33">
        <v>-0.19976756198347106</v>
      </c>
      <c r="G257" s="41">
        <v>9886</v>
      </c>
      <c r="H257" s="33">
        <v>-3.1259453463749116E-3</v>
      </c>
    </row>
    <row r="258" spans="2:8" ht="13.5" customHeight="1" thickBot="1" x14ac:dyDescent="0.25">
      <c r="B258" s="31" t="s">
        <v>77</v>
      </c>
      <c r="C258" s="41">
        <v>11581</v>
      </c>
      <c r="D258" s="33">
        <v>-4.6674349687191308E-2</v>
      </c>
      <c r="E258" s="41">
        <v>4063</v>
      </c>
      <c r="F258" s="33">
        <v>-0.18723744748949789</v>
      </c>
      <c r="G258" s="41">
        <v>6969</v>
      </c>
      <c r="H258" s="33">
        <v>4.201555023923445E-2</v>
      </c>
    </row>
    <row r="259" spans="2:8" ht="13.5" customHeight="1" thickBot="1" x14ac:dyDescent="0.25">
      <c r="B259" s="32" t="s">
        <v>78</v>
      </c>
      <c r="C259" s="43">
        <v>15259</v>
      </c>
      <c r="D259" s="34">
        <v>-3.4057099449262516E-2</v>
      </c>
      <c r="E259" s="43">
        <v>5338</v>
      </c>
      <c r="F259" s="34">
        <v>-0.20125692054466557</v>
      </c>
      <c r="G259" s="43">
        <v>9199</v>
      </c>
      <c r="H259" s="34">
        <v>8.159905937683716E-2</v>
      </c>
    </row>
    <row r="260" spans="2:8" ht="13.5" customHeight="1" thickBot="1" x14ac:dyDescent="0.25">
      <c r="B260" s="35" t="s">
        <v>79</v>
      </c>
      <c r="C260" s="41">
        <v>15907</v>
      </c>
      <c r="D260" s="33">
        <v>-6.7311638815596597E-2</v>
      </c>
      <c r="E260" s="41">
        <v>5371</v>
      </c>
      <c r="F260" s="33">
        <v>-0.20216874628639334</v>
      </c>
      <c r="G260" s="41">
        <v>9719</v>
      </c>
      <c r="H260" s="33">
        <v>1.1131918435289222E-2</v>
      </c>
    </row>
    <row r="261" spans="2:8" ht="13.5" customHeight="1" thickBot="1" x14ac:dyDescent="0.25">
      <c r="B261" s="30" t="s">
        <v>80</v>
      </c>
      <c r="C261" s="41">
        <v>17152</v>
      </c>
      <c r="D261" s="33">
        <v>1.7379441247998104E-2</v>
      </c>
      <c r="E261" s="41">
        <v>5672</v>
      </c>
      <c r="F261" s="33">
        <v>-8.4718412134903984E-2</v>
      </c>
      <c r="G261" s="41">
        <v>10491</v>
      </c>
      <c r="H261" s="33">
        <v>6.1197653247015982E-2</v>
      </c>
    </row>
    <row r="262" spans="2:8" ht="13.5" customHeight="1" thickBot="1" x14ac:dyDescent="0.25">
      <c r="B262" s="31" t="s">
        <v>81</v>
      </c>
      <c r="C262" s="41">
        <v>11547</v>
      </c>
      <c r="D262" s="33">
        <v>-2.9358431914342457E-3</v>
      </c>
      <c r="E262" s="41">
        <v>3404</v>
      </c>
      <c r="F262" s="33">
        <v>-0.16219542210189516</v>
      </c>
      <c r="G262" s="41">
        <v>7518</v>
      </c>
      <c r="H262" s="33">
        <v>7.8777442961687469E-2</v>
      </c>
    </row>
    <row r="263" spans="2:8" ht="13.5" customHeight="1" thickBot="1" x14ac:dyDescent="0.25">
      <c r="B263" s="32" t="s">
        <v>82</v>
      </c>
      <c r="C263" s="43">
        <v>15065</v>
      </c>
      <c r="D263" s="34">
        <v>-1.2713808244314831E-2</v>
      </c>
      <c r="E263" s="43">
        <v>4498</v>
      </c>
      <c r="F263" s="34">
        <v>-0.15736230798051704</v>
      </c>
      <c r="G263" s="43">
        <v>9557</v>
      </c>
      <c r="H263" s="34">
        <v>3.8917273616697466E-2</v>
      </c>
    </row>
    <row r="264" spans="2:8" ht="13.5" customHeight="1" thickBot="1" x14ac:dyDescent="0.25">
      <c r="B264" s="35" t="s">
        <v>83</v>
      </c>
      <c r="C264" s="99">
        <v>15544</v>
      </c>
      <c r="D264" s="33">
        <v>-2.2820142075815678E-2</v>
      </c>
      <c r="E264" s="99">
        <v>4351</v>
      </c>
      <c r="F264" s="33">
        <v>-0.18990876931670081</v>
      </c>
      <c r="G264" s="99">
        <v>10304</v>
      </c>
      <c r="H264" s="33">
        <v>6.0191377713756558E-2</v>
      </c>
    </row>
    <row r="265" spans="2:8" ht="13.5" customHeight="1" thickBot="1" x14ac:dyDescent="0.25">
      <c r="B265" s="35" t="s">
        <v>84</v>
      </c>
      <c r="C265" s="99">
        <v>14677</v>
      </c>
      <c r="D265" s="33">
        <v>-0.14429804104477612</v>
      </c>
      <c r="E265" s="99">
        <v>3812</v>
      </c>
      <c r="F265" s="33">
        <v>-0.32792665726375175</v>
      </c>
      <c r="G265" s="99">
        <v>9896</v>
      </c>
      <c r="H265" s="33">
        <v>-5.67152797636069E-2</v>
      </c>
    </row>
    <row r="266" spans="2:8" ht="13.5" customHeight="1" thickBot="1" x14ac:dyDescent="0.25">
      <c r="B266" s="35" t="s">
        <v>85</v>
      </c>
      <c r="C266" s="99">
        <v>10173</v>
      </c>
      <c r="D266" s="33">
        <v>-0.1189919459599896</v>
      </c>
      <c r="E266" s="99">
        <v>2527</v>
      </c>
      <c r="F266" s="33">
        <v>-0.25763807285546414</v>
      </c>
      <c r="G266" s="99">
        <v>6957</v>
      </c>
      <c r="H266" s="33">
        <v>-7.4620909816440539E-2</v>
      </c>
    </row>
    <row r="267" spans="2:8" ht="13.5" customHeight="1" thickBot="1" x14ac:dyDescent="0.25">
      <c r="B267" s="32" t="s">
        <v>86</v>
      </c>
      <c r="C267" s="43">
        <v>13612</v>
      </c>
      <c r="D267" s="34">
        <v>-9.6448722203783602E-2</v>
      </c>
      <c r="E267" s="43">
        <v>3503</v>
      </c>
      <c r="F267" s="34">
        <v>-0.22120942641173855</v>
      </c>
      <c r="G267" s="43">
        <v>9310</v>
      </c>
      <c r="H267" s="34">
        <v>-2.584493041749503E-2</v>
      </c>
    </row>
    <row r="268" spans="2:8" ht="13.5" customHeight="1" thickBot="1" x14ac:dyDescent="0.25">
      <c r="B268" s="35" t="s">
        <v>87</v>
      </c>
      <c r="C268" s="99">
        <v>9665</v>
      </c>
      <c r="D268" s="33">
        <v>-0.37821667524446734</v>
      </c>
      <c r="E268" s="99">
        <v>2392</v>
      </c>
      <c r="F268" s="33">
        <v>-0.45024132383360149</v>
      </c>
      <c r="G268" s="99">
        <v>6896</v>
      </c>
      <c r="H268" s="33">
        <v>-0.33074534161490682</v>
      </c>
    </row>
    <row r="269" spans="2:8" ht="13.5" customHeight="1" thickBot="1" x14ac:dyDescent="0.25">
      <c r="B269" s="35" t="s">
        <v>88</v>
      </c>
      <c r="C269" s="99">
        <v>1383</v>
      </c>
      <c r="D269" s="33">
        <v>-0.90577093411460108</v>
      </c>
      <c r="E269" s="99">
        <v>300</v>
      </c>
      <c r="F269" s="33">
        <v>-0.92130115424973769</v>
      </c>
      <c r="G269" s="99">
        <v>1013</v>
      </c>
      <c r="H269" s="33">
        <v>-0.89763540824575583</v>
      </c>
    </row>
    <row r="270" spans="2:8" ht="13.5" customHeight="1" thickBot="1" x14ac:dyDescent="0.25">
      <c r="B270" s="35" t="s">
        <v>89</v>
      </c>
      <c r="C270" s="99">
        <v>7096</v>
      </c>
      <c r="D270" s="33">
        <v>-0.30246731544283889</v>
      </c>
      <c r="E270" s="99">
        <v>1564</v>
      </c>
      <c r="F270" s="33">
        <v>-0.38108428967154728</v>
      </c>
      <c r="G270" s="99">
        <v>5190</v>
      </c>
      <c r="H270" s="33">
        <v>-0.2539887882708064</v>
      </c>
    </row>
    <row r="271" spans="2:8" ht="13.5" customHeight="1" thickBot="1" x14ac:dyDescent="0.25">
      <c r="B271" s="32" t="s">
        <v>90</v>
      </c>
      <c r="C271" s="43">
        <v>11262</v>
      </c>
      <c r="D271" s="34">
        <v>-0.17264178665883045</v>
      </c>
      <c r="E271" s="43">
        <v>2659</v>
      </c>
      <c r="F271" s="34">
        <v>-0.24093634027976021</v>
      </c>
      <c r="G271" s="43">
        <v>8046</v>
      </c>
      <c r="H271" s="34">
        <v>-0.13576799140708914</v>
      </c>
    </row>
    <row r="272" spans="2:8" ht="13.5" customHeight="1" thickBot="1" x14ac:dyDescent="0.25">
      <c r="B272" s="35" t="s">
        <v>91</v>
      </c>
      <c r="C272" s="99">
        <v>10965</v>
      </c>
      <c r="D272" s="33">
        <v>0.13409208484221419</v>
      </c>
      <c r="E272" s="99">
        <v>2548</v>
      </c>
      <c r="F272" s="33">
        <v>6.5217391304347824E-2</v>
      </c>
      <c r="G272" s="99">
        <v>7866</v>
      </c>
      <c r="H272" s="33">
        <v>0.14008120649651973</v>
      </c>
    </row>
    <row r="273" spans="2:8" ht="13.5" customHeight="1" x14ac:dyDescent="0.2">
      <c r="B273" s="35" t="s">
        <v>92</v>
      </c>
      <c r="C273" s="99">
        <v>11574</v>
      </c>
      <c r="D273" s="98">
        <v>7.3689999999999998</v>
      </c>
      <c r="E273" s="99">
        <v>2849</v>
      </c>
      <c r="F273" s="98">
        <v>8.4969999999999999</v>
      </c>
      <c r="G273" s="99">
        <v>8031</v>
      </c>
      <c r="H273" s="98">
        <v>6.9279999999999999</v>
      </c>
    </row>
    <row r="274" spans="2:8" ht="13.5" customHeight="1" x14ac:dyDescent="0.2">
      <c r="B274" s="35" t="s">
        <v>93</v>
      </c>
      <c r="C274" s="99">
        <v>8659</v>
      </c>
      <c r="D274" s="98">
        <v>0.22</v>
      </c>
      <c r="E274" s="99">
        <v>2203</v>
      </c>
      <c r="F274" s="98">
        <v>0.40899999999999997</v>
      </c>
      <c r="G274" s="99">
        <v>5999</v>
      </c>
      <c r="H274" s="98">
        <v>0.156</v>
      </c>
    </row>
    <row r="275" spans="2:8" ht="13.5" customHeight="1" thickBot="1" x14ac:dyDescent="0.25">
      <c r="B275" s="32" t="s">
        <v>94</v>
      </c>
      <c r="C275" s="43">
        <v>10161</v>
      </c>
      <c r="D275" s="34">
        <v>-9.8000000000000004E-2</v>
      </c>
      <c r="E275" s="43">
        <v>2503</v>
      </c>
      <c r="F275" s="34">
        <v>-5.8999999999999997E-2</v>
      </c>
      <c r="G275" s="43">
        <v>7097</v>
      </c>
      <c r="H275" s="34">
        <v>-0.11799999999999999</v>
      </c>
    </row>
    <row r="276" spans="2:8" ht="13.5" customHeight="1" thickBot="1" x14ac:dyDescent="0.25">
      <c r="B276" s="35" t="s">
        <v>95</v>
      </c>
      <c r="C276" s="99">
        <v>11072</v>
      </c>
      <c r="D276" s="33">
        <v>9.7583219334245325E-3</v>
      </c>
      <c r="E276" s="99">
        <v>2755</v>
      </c>
      <c r="F276" s="98">
        <v>8.1240188383045531E-2</v>
      </c>
      <c r="G276" s="99">
        <v>7625</v>
      </c>
      <c r="H276" s="98">
        <v>-3.0638189677091279E-2</v>
      </c>
    </row>
    <row r="277" spans="2:8" ht="13.5" customHeight="1" x14ac:dyDescent="0.2">
      <c r="B277" s="35" t="s">
        <v>96</v>
      </c>
      <c r="C277" s="99">
        <v>10816</v>
      </c>
      <c r="D277" s="98">
        <v>-6.5491619146362534E-2</v>
      </c>
      <c r="E277" s="99">
        <v>2377</v>
      </c>
      <c r="F277" s="98">
        <v>-0.16567216567216567</v>
      </c>
      <c r="G277" s="99">
        <v>7871</v>
      </c>
      <c r="H277" s="98">
        <v>-1.9922799153281035E-2</v>
      </c>
    </row>
    <row r="278" spans="2:8" ht="13.5" customHeight="1" x14ac:dyDescent="0.2">
      <c r="B278" s="35" t="s">
        <v>97</v>
      </c>
      <c r="C278" s="99">
        <v>7397</v>
      </c>
      <c r="D278" s="98">
        <v>-0.14574431227624438</v>
      </c>
      <c r="E278" s="99">
        <v>1530</v>
      </c>
      <c r="F278" s="98">
        <v>-0.30549251021334545</v>
      </c>
      <c r="G278" s="99">
        <v>5455</v>
      </c>
      <c r="H278" s="98">
        <v>-9.0681780296716114E-2</v>
      </c>
    </row>
    <row r="279" spans="2:8" ht="13.5" customHeight="1" thickBot="1" x14ac:dyDescent="0.25">
      <c r="B279" s="32" t="s">
        <v>98</v>
      </c>
      <c r="C279" s="43">
        <v>8981</v>
      </c>
      <c r="D279" s="34">
        <v>-0.11613030213561658</v>
      </c>
      <c r="E279" s="43">
        <v>1847</v>
      </c>
      <c r="F279" s="34">
        <v>-0.26208549740311626</v>
      </c>
      <c r="G279" s="43">
        <v>6582</v>
      </c>
      <c r="H279" s="34">
        <v>-7.2565872904043968E-2</v>
      </c>
    </row>
    <row r="280" spans="2:8" ht="13.5" customHeight="1" x14ac:dyDescent="0.2">
      <c r="B280" s="35" t="s">
        <v>99</v>
      </c>
      <c r="C280" s="99">
        <v>6579</v>
      </c>
      <c r="D280" s="98">
        <v>-0.40579841040462428</v>
      </c>
      <c r="E280" s="99">
        <v>1308</v>
      </c>
      <c r="F280" s="98">
        <v>-0.52522686025408349</v>
      </c>
      <c r="G280" s="99">
        <v>4860</v>
      </c>
      <c r="H280" s="98">
        <v>-0.36262295081967211</v>
      </c>
    </row>
    <row r="281" spans="2:8" ht="13.5" customHeight="1" x14ac:dyDescent="0.2">
      <c r="B281" s="35" t="s">
        <v>100</v>
      </c>
      <c r="C281" s="99">
        <v>7279</v>
      </c>
      <c r="D281" s="98">
        <v>-0.32701553254437871</v>
      </c>
      <c r="E281" s="99">
        <v>1497</v>
      </c>
      <c r="F281" s="98">
        <v>-0.37021455616323096</v>
      </c>
      <c r="G281" s="99">
        <v>5306</v>
      </c>
      <c r="H281" s="98">
        <v>-0.32587981196798371</v>
      </c>
    </row>
    <row r="282" spans="2:8" ht="13.5" customHeight="1" x14ac:dyDescent="0.2">
      <c r="B282" s="35" t="s">
        <v>101</v>
      </c>
      <c r="C282" s="99">
        <v>5474</v>
      </c>
      <c r="D282" s="98">
        <v>-0.25997025821278896</v>
      </c>
      <c r="E282" s="99">
        <v>963</v>
      </c>
      <c r="F282" s="98">
        <v>-0.37058823529411766</v>
      </c>
      <c r="G282" s="99">
        <v>4178</v>
      </c>
      <c r="H282" s="98">
        <v>-0.23409715857011915</v>
      </c>
    </row>
    <row r="283" spans="2:8" ht="13.5" customHeight="1" thickBot="1" x14ac:dyDescent="0.25">
      <c r="B283" s="32" t="s">
        <v>102</v>
      </c>
      <c r="C283" s="43">
        <v>7327</v>
      </c>
      <c r="D283" s="34">
        <v>-0.18416657387818727</v>
      </c>
      <c r="E283" s="43">
        <v>1492</v>
      </c>
      <c r="F283" s="34">
        <v>-0.19220357336220897</v>
      </c>
      <c r="G283" s="43">
        <v>5332</v>
      </c>
      <c r="H283" s="34">
        <v>-0.18991188088726832</v>
      </c>
    </row>
    <row r="284" spans="2:8" ht="13.5" customHeight="1" x14ac:dyDescent="0.2">
      <c r="B284" s="35" t="s">
        <v>103</v>
      </c>
      <c r="C284" s="99">
        <v>7424</v>
      </c>
      <c r="D284" s="98">
        <v>0.12843897248822</v>
      </c>
      <c r="E284" s="99">
        <v>1448</v>
      </c>
      <c r="F284" s="98">
        <v>0.107033639143731</v>
      </c>
      <c r="G284" s="99">
        <v>5443</v>
      </c>
      <c r="H284" s="98">
        <v>0.119958847736626</v>
      </c>
    </row>
    <row r="285" spans="2:8" ht="13.5" customHeight="1" x14ac:dyDescent="0.2">
      <c r="B285" s="35" t="s">
        <v>104</v>
      </c>
      <c r="C285" s="99">
        <f>+'Lanzamientos practic. total TSJ'!D23</f>
        <v>7850</v>
      </c>
      <c r="D285" s="98">
        <v>7.8E-2</v>
      </c>
      <c r="E285" s="99">
        <v>1469</v>
      </c>
      <c r="F285" s="98">
        <v>-1.9E-2</v>
      </c>
      <c r="G285" s="99">
        <v>5874</v>
      </c>
      <c r="H285" s="98">
        <v>0.107</v>
      </c>
    </row>
    <row r="286" spans="2:8" ht="13.5" customHeight="1" x14ac:dyDescent="0.2">
      <c r="B286" s="35" t="s">
        <v>105</v>
      </c>
      <c r="C286" s="99">
        <v>5307</v>
      </c>
      <c r="D286" s="98">
        <v>-3.1E-2</v>
      </c>
      <c r="E286" s="99">
        <v>927</v>
      </c>
      <c r="F286" s="98">
        <v>-3.7383177570093455E-2</v>
      </c>
      <c r="G286" s="99">
        <v>3984</v>
      </c>
      <c r="H286" s="98">
        <v>-4.6433700335088562E-2</v>
      </c>
    </row>
    <row r="287" spans="2:8" ht="13.5" customHeight="1" thickBot="1" x14ac:dyDescent="0.25">
      <c r="B287" s="32" t="s">
        <v>106</v>
      </c>
      <c r="C287" s="43">
        <v>6982</v>
      </c>
      <c r="D287" s="34">
        <v>-4.7086119830762933E-2</v>
      </c>
      <c r="E287" s="43">
        <v>1229</v>
      </c>
      <c r="F287" s="34">
        <v>-0.17627345844504022</v>
      </c>
      <c r="G287" s="43">
        <v>5256</v>
      </c>
      <c r="H287" s="34">
        <v>-1.4253563390847712E-2</v>
      </c>
    </row>
    <row r="288" spans="2:8" ht="13.5" customHeight="1" x14ac:dyDescent="0.2">
      <c r="B288" s="35" t="s">
        <v>107</v>
      </c>
      <c r="C288" s="99">
        <v>7334</v>
      </c>
      <c r="D288" s="98">
        <f>+'Lanzamientos practic. total TSJ'!C47</f>
        <v>-1.2122844827586207E-2</v>
      </c>
      <c r="E288" s="99">
        <v>1189</v>
      </c>
      <c r="F288" s="98">
        <v>-0.17886740331491713</v>
      </c>
      <c r="G288" s="99">
        <v>5644</v>
      </c>
      <c r="H288" s="98">
        <v>3.6928164615101969E-2</v>
      </c>
    </row>
    <row r="289" spans="2:8" ht="13.5" customHeight="1" x14ac:dyDescent="0.2">
      <c r="B289" s="35" t="s">
        <v>316</v>
      </c>
      <c r="C289" s="99">
        <v>6960</v>
      </c>
      <c r="D289" s="98">
        <v>-0.11337579617834395</v>
      </c>
      <c r="E289" s="99">
        <v>1217</v>
      </c>
      <c r="F289" s="98">
        <v>-0.17154526889040164</v>
      </c>
      <c r="G289" s="99">
        <v>5299</v>
      </c>
      <c r="H289" s="98">
        <v>-9.788900238338441E-2</v>
      </c>
    </row>
    <row r="290" spans="2:8" ht="25.5" customHeight="1" x14ac:dyDescent="0.2">
      <c r="E290" s="99"/>
    </row>
    <row r="291" spans="2:8" ht="51" customHeight="1" x14ac:dyDescent="0.2">
      <c r="B291" s="10"/>
      <c r="C291" s="11"/>
      <c r="D291" s="11"/>
      <c r="E291" s="11"/>
      <c r="F291" s="11"/>
    </row>
    <row r="293" spans="2:8" ht="65.099999999999994" customHeight="1" thickBot="1" x14ac:dyDescent="0.25">
      <c r="C293" s="39" t="s">
        <v>132</v>
      </c>
      <c r="D293" s="39" t="s">
        <v>133</v>
      </c>
      <c r="E293" s="39" t="s">
        <v>134</v>
      </c>
      <c r="F293" s="39" t="s">
        <v>135</v>
      </c>
    </row>
    <row r="294" spans="2:8" ht="14.25" customHeight="1" thickBot="1" x14ac:dyDescent="0.25">
      <c r="B294" s="35" t="s">
        <v>39</v>
      </c>
      <c r="C294" s="40">
        <v>5614</v>
      </c>
      <c r="D294" s="40">
        <v>4142</v>
      </c>
      <c r="E294" s="33"/>
      <c r="F294" s="33"/>
    </row>
    <row r="295" spans="2:8" ht="14.25" customHeight="1" thickBot="1" x14ac:dyDescent="0.25">
      <c r="B295" s="30" t="s">
        <v>40</v>
      </c>
      <c r="C295" s="41">
        <v>8316</v>
      </c>
      <c r="D295" s="41">
        <v>4819</v>
      </c>
      <c r="E295" s="33"/>
      <c r="F295" s="33"/>
    </row>
    <row r="296" spans="2:8" ht="14.25" customHeight="1" thickBot="1" x14ac:dyDescent="0.25">
      <c r="B296" s="31" t="s">
        <v>41</v>
      </c>
      <c r="C296" s="41">
        <v>5790</v>
      </c>
      <c r="D296" s="41">
        <v>3489</v>
      </c>
      <c r="E296" s="33"/>
      <c r="F296" s="33"/>
    </row>
    <row r="297" spans="2:8" ht="14.25" customHeight="1" thickBot="1" x14ac:dyDescent="0.25">
      <c r="B297" s="32" t="s">
        <v>42</v>
      </c>
      <c r="C297" s="43">
        <v>7531</v>
      </c>
      <c r="D297" s="43">
        <v>4983</v>
      </c>
      <c r="E297" s="34"/>
      <c r="F297" s="34"/>
    </row>
    <row r="298" spans="2:8" ht="14.25" customHeight="1" thickBot="1" x14ac:dyDescent="0.25">
      <c r="B298" s="35" t="s">
        <v>43</v>
      </c>
      <c r="C298" s="41">
        <v>8855</v>
      </c>
      <c r="D298" s="41">
        <v>5602</v>
      </c>
      <c r="E298" s="33">
        <v>0.57730673316708225</v>
      </c>
      <c r="F298" s="33">
        <v>0.35248672139063253</v>
      </c>
    </row>
    <row r="299" spans="2:8" ht="14.25" customHeight="1" thickBot="1" x14ac:dyDescent="0.25">
      <c r="B299" s="30" t="s">
        <v>44</v>
      </c>
      <c r="C299" s="41">
        <v>9777</v>
      </c>
      <c r="D299" s="41">
        <v>6200</v>
      </c>
      <c r="E299" s="33">
        <v>0.17568542568542569</v>
      </c>
      <c r="F299" s="33">
        <v>0.28657397800373524</v>
      </c>
    </row>
    <row r="300" spans="2:8" ht="14.25" customHeight="1" thickBot="1" x14ac:dyDescent="0.25">
      <c r="B300" s="31" t="s">
        <v>45</v>
      </c>
      <c r="C300" s="41">
        <v>7334</v>
      </c>
      <c r="D300" s="41">
        <v>4631</v>
      </c>
      <c r="E300" s="33">
        <v>0.26666666666666666</v>
      </c>
      <c r="F300" s="33">
        <v>0.32731441673832046</v>
      </c>
    </row>
    <row r="301" spans="2:8" ht="14.25" customHeight="1" thickBot="1" x14ac:dyDescent="0.25">
      <c r="B301" s="32" t="s">
        <v>46</v>
      </c>
      <c r="C301" s="43">
        <v>9456</v>
      </c>
      <c r="D301" s="43">
        <v>6060</v>
      </c>
      <c r="E301" s="34">
        <v>0.25561014473509497</v>
      </c>
      <c r="F301" s="34">
        <v>0.21613485851896447</v>
      </c>
    </row>
    <row r="302" spans="2:8" ht="14.25" customHeight="1" thickBot="1" x14ac:dyDescent="0.25">
      <c r="B302" s="35" t="s">
        <v>47</v>
      </c>
      <c r="C302" s="40">
        <v>11824</v>
      </c>
      <c r="D302" s="40">
        <v>7352</v>
      </c>
      <c r="E302" s="33">
        <v>0.33529079616036139</v>
      </c>
      <c r="F302" s="33">
        <v>0.31238843270260619</v>
      </c>
    </row>
    <row r="303" spans="2:8" ht="14.25" customHeight="1" thickBot="1" x14ac:dyDescent="0.25">
      <c r="B303" s="30" t="s">
        <v>48</v>
      </c>
      <c r="C303" s="41">
        <v>13580</v>
      </c>
      <c r="D303" s="41">
        <v>9604</v>
      </c>
      <c r="E303" s="33">
        <v>0.38897412294159761</v>
      </c>
      <c r="F303" s="33">
        <v>0.54903225806451617</v>
      </c>
    </row>
    <row r="304" spans="2:8" ht="14.25" customHeight="1" thickBot="1" x14ac:dyDescent="0.25">
      <c r="B304" s="31" t="s">
        <v>49</v>
      </c>
      <c r="C304" s="41">
        <v>10011</v>
      </c>
      <c r="D304" s="41">
        <v>6363</v>
      </c>
      <c r="E304" s="33">
        <v>0.36501227161167166</v>
      </c>
      <c r="F304" s="33">
        <v>0.37400129561649753</v>
      </c>
    </row>
    <row r="305" spans="2:6" ht="14.25" customHeight="1" thickBot="1" x14ac:dyDescent="0.25">
      <c r="B305" s="32" t="s">
        <v>50</v>
      </c>
      <c r="C305" s="43">
        <v>13812</v>
      </c>
      <c r="D305" s="43">
        <v>9370</v>
      </c>
      <c r="E305" s="34">
        <v>0.46065989847715738</v>
      </c>
      <c r="F305" s="34">
        <v>0.54620462046204621</v>
      </c>
    </row>
    <row r="306" spans="2:6" ht="14.25" customHeight="1" thickBot="1" x14ac:dyDescent="0.25">
      <c r="B306" s="35" t="s">
        <v>51</v>
      </c>
      <c r="C306" s="41">
        <v>16932</v>
      </c>
      <c r="D306" s="41">
        <v>10523</v>
      </c>
      <c r="E306" s="33">
        <v>0.43200270635994586</v>
      </c>
      <c r="F306" s="33">
        <v>0.43131120783460281</v>
      </c>
    </row>
    <row r="307" spans="2:6" ht="14.25" customHeight="1" thickBot="1" x14ac:dyDescent="0.25">
      <c r="B307" s="30" t="s">
        <v>52</v>
      </c>
      <c r="C307" s="41">
        <v>17376</v>
      </c>
      <c r="D307" s="41">
        <v>12077</v>
      </c>
      <c r="E307" s="33">
        <v>0.27952871870397644</v>
      </c>
      <c r="F307" s="33">
        <v>0.257496876301541</v>
      </c>
    </row>
    <row r="308" spans="2:6" ht="14.25" customHeight="1" thickBot="1" x14ac:dyDescent="0.25">
      <c r="B308" s="31" t="s">
        <v>53</v>
      </c>
      <c r="C308" s="41">
        <v>11502</v>
      </c>
      <c r="D308" s="41">
        <v>7659</v>
      </c>
      <c r="E308" s="33">
        <v>0.14893617021276595</v>
      </c>
      <c r="F308" s="33">
        <v>0.20367751060820369</v>
      </c>
    </row>
    <row r="309" spans="2:6" ht="14.25" customHeight="1" thickBot="1" x14ac:dyDescent="0.25">
      <c r="B309" s="32" t="s">
        <v>54</v>
      </c>
      <c r="C309" s="43">
        <v>16311</v>
      </c>
      <c r="D309" s="43">
        <v>10481</v>
      </c>
      <c r="E309" s="34">
        <v>0.18092962641181581</v>
      </c>
      <c r="F309" s="34">
        <v>0.11856990394877268</v>
      </c>
    </row>
    <row r="310" spans="2:6" ht="14.25" customHeight="1" thickBot="1" x14ac:dyDescent="0.25">
      <c r="B310" s="35" t="s">
        <v>55</v>
      </c>
      <c r="C310" s="40">
        <v>19620</v>
      </c>
      <c r="D310" s="40">
        <v>13130</v>
      </c>
      <c r="E310" s="33">
        <v>0.15875265768958186</v>
      </c>
      <c r="F310" s="33">
        <v>0.24774303905730305</v>
      </c>
    </row>
    <row r="311" spans="2:6" ht="14.25" customHeight="1" thickBot="1" x14ac:dyDescent="0.25">
      <c r="B311" s="30" t="s">
        <v>56</v>
      </c>
      <c r="C311" s="41">
        <v>19815</v>
      </c>
      <c r="D311" s="41">
        <v>13874</v>
      </c>
      <c r="E311" s="33">
        <v>0.14036602209944751</v>
      </c>
      <c r="F311" s="33">
        <v>0.14879523060362673</v>
      </c>
    </row>
    <row r="312" spans="2:6" ht="14.25" customHeight="1" thickBot="1" x14ac:dyDescent="0.25">
      <c r="B312" s="31" t="s">
        <v>57</v>
      </c>
      <c r="C312" s="41">
        <v>12610</v>
      </c>
      <c r="D312" s="41">
        <v>8166</v>
      </c>
      <c r="E312" s="33">
        <v>9.6331072856894448E-2</v>
      </c>
      <c r="F312" s="33">
        <v>6.6196631414022725E-2</v>
      </c>
    </row>
    <row r="313" spans="2:6" ht="14.25" customHeight="1" thickBot="1" x14ac:dyDescent="0.25">
      <c r="B313" s="32" t="s">
        <v>58</v>
      </c>
      <c r="C313" s="43">
        <v>18212</v>
      </c>
      <c r="D313" s="43">
        <v>11238</v>
      </c>
      <c r="E313" s="34">
        <v>0.11654711544356569</v>
      </c>
      <c r="F313" s="34">
        <v>7.222593264001527E-2</v>
      </c>
    </row>
    <row r="314" spans="2:6" ht="14.25" customHeight="1" thickBot="1" x14ac:dyDescent="0.25">
      <c r="B314" s="35" t="s">
        <v>59</v>
      </c>
      <c r="C314" s="41">
        <v>16521</v>
      </c>
      <c r="D314" s="41">
        <v>10074</v>
      </c>
      <c r="E314" s="33">
        <v>-0.15795107033639144</v>
      </c>
      <c r="F314" s="33">
        <v>-0.23274942878903274</v>
      </c>
    </row>
    <row r="315" spans="2:6" ht="14.25" customHeight="1" thickBot="1" x14ac:dyDescent="0.25">
      <c r="B315" s="30" t="s">
        <v>60</v>
      </c>
      <c r="C315" s="41">
        <v>16743</v>
      </c>
      <c r="D315" s="41">
        <v>10683</v>
      </c>
      <c r="E315" s="33">
        <v>-0.15503406510219531</v>
      </c>
      <c r="F315" s="33">
        <v>-0.22999855845466341</v>
      </c>
    </row>
    <row r="316" spans="2:6" ht="14.25" customHeight="1" thickBot="1" x14ac:dyDescent="0.25">
      <c r="B316" s="31" t="s">
        <v>61</v>
      </c>
      <c r="C316" s="41">
        <v>14076</v>
      </c>
      <c r="D316" s="41">
        <v>7364</v>
      </c>
      <c r="E316" s="44">
        <v>-5.1546391752577319E-3</v>
      </c>
      <c r="F316" s="44">
        <v>-0.2047514082782268</v>
      </c>
    </row>
    <row r="317" spans="2:6" ht="14.25" customHeight="1" thickBot="1" x14ac:dyDescent="0.25">
      <c r="B317" s="32" t="s">
        <v>62</v>
      </c>
      <c r="C317" s="43">
        <v>17842</v>
      </c>
      <c r="D317" s="43">
        <v>11085</v>
      </c>
      <c r="E317" s="45">
        <v>-0.13935866461673621</v>
      </c>
      <c r="F317" s="45">
        <v>-0.10847125823100195</v>
      </c>
    </row>
    <row r="318" spans="2:6" ht="14.25" customHeight="1" thickBot="1" x14ac:dyDescent="0.25">
      <c r="B318" s="35" t="s">
        <v>63</v>
      </c>
      <c r="C318" s="40">
        <v>18412</v>
      </c>
      <c r="D318" s="40">
        <v>12018</v>
      </c>
      <c r="E318" s="44">
        <v>-8.5951213606924523E-3</v>
      </c>
      <c r="F318" s="44">
        <v>8.3184435179670432E-2</v>
      </c>
    </row>
    <row r="319" spans="2:6" ht="14.25" customHeight="1" thickBot="1" x14ac:dyDescent="0.25">
      <c r="B319" s="30" t="s">
        <v>64</v>
      </c>
      <c r="C319" s="41">
        <v>18876</v>
      </c>
      <c r="D319" s="41">
        <v>12239</v>
      </c>
      <c r="E319" s="44">
        <v>8.8992414740488562E-3</v>
      </c>
      <c r="F319" s="44">
        <v>3.2949546007675745E-2</v>
      </c>
    </row>
    <row r="320" spans="2:6" ht="14.25" customHeight="1" thickBot="1" x14ac:dyDescent="0.25">
      <c r="B320" s="31" t="s">
        <v>65</v>
      </c>
      <c r="C320" s="41">
        <v>13342</v>
      </c>
      <c r="D320" s="41">
        <v>8851</v>
      </c>
      <c r="E320" s="33">
        <v>-5.2145495879511228E-2</v>
      </c>
      <c r="F320" s="33">
        <v>0.20192829983704508</v>
      </c>
    </row>
    <row r="321" spans="2:6" ht="14.25" customHeight="1" thickBot="1" x14ac:dyDescent="0.25">
      <c r="B321" s="32" t="s">
        <v>66</v>
      </c>
      <c r="C321" s="43">
        <v>18603</v>
      </c>
      <c r="D321" s="43">
        <v>12190</v>
      </c>
      <c r="E321" s="34">
        <v>4.2652169039345364E-2</v>
      </c>
      <c r="F321" s="34">
        <v>9.9684258006314835E-2</v>
      </c>
    </row>
    <row r="322" spans="2:6" ht="14.25" customHeight="1" thickBot="1" x14ac:dyDescent="0.25">
      <c r="B322" s="35" t="s">
        <v>67</v>
      </c>
      <c r="C322" s="41">
        <v>19261</v>
      </c>
      <c r="D322" s="41">
        <v>11907</v>
      </c>
      <c r="E322" s="33">
        <v>4.6111231805344342E-2</v>
      </c>
      <c r="F322" s="33">
        <v>-9.2361457813280087E-3</v>
      </c>
    </row>
    <row r="323" spans="2:6" ht="14.25" customHeight="1" thickBot="1" x14ac:dyDescent="0.25">
      <c r="B323" s="30" t="s">
        <v>68</v>
      </c>
      <c r="C323" s="41">
        <v>18378</v>
      </c>
      <c r="D323" s="41">
        <v>11948</v>
      </c>
      <c r="E323" s="33">
        <v>-2.6382708200890018E-2</v>
      </c>
      <c r="F323" s="33">
        <v>-2.3776452324536318E-2</v>
      </c>
    </row>
    <row r="324" spans="2:6" ht="14.25" customHeight="1" thickBot="1" x14ac:dyDescent="0.25">
      <c r="B324" s="31" t="s">
        <v>69</v>
      </c>
      <c r="C324" s="41">
        <v>14071</v>
      </c>
      <c r="D324" s="41">
        <v>8064</v>
      </c>
      <c r="E324" s="33">
        <v>5.4639484335182134E-2</v>
      </c>
      <c r="F324" s="33">
        <v>-8.8916506609422657E-2</v>
      </c>
    </row>
    <row r="325" spans="2:6" ht="14.25" customHeight="1" thickBot="1" x14ac:dyDescent="0.25">
      <c r="B325" s="32" t="s">
        <v>70</v>
      </c>
      <c r="C325" s="43">
        <v>17921</v>
      </c>
      <c r="D325" s="43">
        <v>10563</v>
      </c>
      <c r="E325" s="34">
        <v>-3.6660753641885716E-2</v>
      </c>
      <c r="F325" s="34">
        <v>-0.13347005742411813</v>
      </c>
    </row>
    <row r="326" spans="2:6" ht="14.25" customHeight="1" thickBot="1" x14ac:dyDescent="0.25">
      <c r="B326" s="35" t="s">
        <v>71</v>
      </c>
      <c r="C326" s="40">
        <v>17386</v>
      </c>
      <c r="D326" s="40">
        <v>10550</v>
      </c>
      <c r="E326" s="33">
        <v>-9.7346970562276106E-2</v>
      </c>
      <c r="F326" s="33">
        <v>-0.1139665742840346</v>
      </c>
    </row>
    <row r="327" spans="2:6" ht="14.25" customHeight="1" thickBot="1" x14ac:dyDescent="0.25">
      <c r="B327" s="30" t="s">
        <v>72</v>
      </c>
      <c r="C327" s="41">
        <v>19461</v>
      </c>
      <c r="D327" s="41">
        <v>11843</v>
      </c>
      <c r="E327" s="33">
        <v>5.8929154423767546E-2</v>
      </c>
      <c r="F327" s="33">
        <v>-8.7880816873116847E-3</v>
      </c>
    </row>
    <row r="328" spans="2:6" ht="14.25" customHeight="1" thickBot="1" x14ac:dyDescent="0.25">
      <c r="B328" s="31" t="s">
        <v>73</v>
      </c>
      <c r="C328" s="41">
        <v>12918</v>
      </c>
      <c r="D328" s="41">
        <v>7676</v>
      </c>
      <c r="E328" s="33">
        <v>-8.1941581977116054E-2</v>
      </c>
      <c r="F328" s="33">
        <v>-4.8115079365079368E-2</v>
      </c>
    </row>
    <row r="329" spans="2:6" ht="14.25" customHeight="1" thickBot="1" x14ac:dyDescent="0.25">
      <c r="B329" s="32" t="s">
        <v>74</v>
      </c>
      <c r="C329" s="43">
        <v>17265</v>
      </c>
      <c r="D329" s="43">
        <v>10410</v>
      </c>
      <c r="E329" s="34">
        <v>-3.6605100161821329E-2</v>
      </c>
      <c r="F329" s="34">
        <v>-1.4484521442771939E-2</v>
      </c>
    </row>
    <row r="330" spans="2:6" ht="14.25" customHeight="1" thickBot="1" x14ac:dyDescent="0.25">
      <c r="B330" s="35" t="s">
        <v>75</v>
      </c>
      <c r="C330" s="41">
        <v>19926</v>
      </c>
      <c r="D330" s="41">
        <v>11758</v>
      </c>
      <c r="E330" s="33">
        <v>0.14609455884044634</v>
      </c>
      <c r="F330" s="33">
        <v>0.11450236966824645</v>
      </c>
    </row>
    <row r="331" spans="2:6" ht="14.25" customHeight="1" thickBot="1" x14ac:dyDescent="0.25">
      <c r="B331" s="30" t="s">
        <v>76</v>
      </c>
      <c r="C331" s="41">
        <v>19141</v>
      </c>
      <c r="D331" s="41">
        <v>11921</v>
      </c>
      <c r="E331" s="33">
        <v>-1.6443142695647707E-2</v>
      </c>
      <c r="F331" s="33">
        <v>6.5861690450054883E-3</v>
      </c>
    </row>
    <row r="332" spans="2:6" ht="14.25" customHeight="1" thickBot="1" x14ac:dyDescent="0.25">
      <c r="B332" s="31" t="s">
        <v>77</v>
      </c>
      <c r="C332" s="41">
        <v>12840</v>
      </c>
      <c r="D332" s="41">
        <v>8025</v>
      </c>
      <c r="E332" s="33">
        <v>-6.0380863910822107E-3</v>
      </c>
      <c r="F332" s="33">
        <v>4.5466388744137574E-2</v>
      </c>
    </row>
    <row r="333" spans="2:6" ht="14.25" customHeight="1" thickBot="1" x14ac:dyDescent="0.25">
      <c r="B333" s="32" t="s">
        <v>78</v>
      </c>
      <c r="C333" s="43">
        <v>17786</v>
      </c>
      <c r="D333" s="43">
        <v>10220</v>
      </c>
      <c r="E333" s="34">
        <v>3.017665797856936E-2</v>
      </c>
      <c r="F333" s="34">
        <v>-1.8251681075888569E-2</v>
      </c>
    </row>
    <row r="334" spans="2:6" ht="14.25" customHeight="1" thickBot="1" x14ac:dyDescent="0.25">
      <c r="B334" s="35" t="s">
        <v>79</v>
      </c>
      <c r="C334" s="40">
        <v>18859</v>
      </c>
      <c r="D334" s="40">
        <v>11219</v>
      </c>
      <c r="E334" s="33">
        <v>-5.3548128073873331E-2</v>
      </c>
      <c r="F334" s="33">
        <v>-4.5841129443782956E-2</v>
      </c>
    </row>
    <row r="335" spans="2:6" ht="14.25" customHeight="1" thickBot="1" x14ac:dyDescent="0.25">
      <c r="B335" s="30" t="s">
        <v>80</v>
      </c>
      <c r="C335" s="41">
        <v>20526</v>
      </c>
      <c r="D335" s="41">
        <v>12398</v>
      </c>
      <c r="E335" s="33">
        <v>7.2357766051930408E-2</v>
      </c>
      <c r="F335" s="33">
        <v>4.0013421692811003E-2</v>
      </c>
    </row>
    <row r="336" spans="2:6" ht="14.25" customHeight="1" thickBot="1" x14ac:dyDescent="0.25">
      <c r="B336" s="31" t="s">
        <v>81</v>
      </c>
      <c r="C336" s="41">
        <v>13446</v>
      </c>
      <c r="D336" s="41">
        <v>7894</v>
      </c>
      <c r="E336" s="33">
        <v>4.7196261682242988E-2</v>
      </c>
      <c r="F336" s="33">
        <v>-1.632398753894081E-2</v>
      </c>
    </row>
    <row r="337" spans="2:6" ht="14.25" customHeight="1" thickBot="1" x14ac:dyDescent="0.25">
      <c r="B337" s="32" t="s">
        <v>82</v>
      </c>
      <c r="C337" s="43">
        <v>19192</v>
      </c>
      <c r="D337" s="43">
        <v>11487</v>
      </c>
      <c r="E337" s="34">
        <v>7.9050938940739904E-2</v>
      </c>
      <c r="F337" s="34">
        <v>0.12397260273972603</v>
      </c>
    </row>
    <row r="338" spans="2:6" ht="14.25" customHeight="1" thickBot="1" x14ac:dyDescent="0.25">
      <c r="B338" s="35" t="s">
        <v>83</v>
      </c>
      <c r="C338" s="99">
        <v>19913</v>
      </c>
      <c r="D338" s="99">
        <v>11625</v>
      </c>
      <c r="E338" s="33">
        <v>5.5888435229863725E-2</v>
      </c>
      <c r="F338" s="33">
        <v>3.618860861039308E-2</v>
      </c>
    </row>
    <row r="339" spans="2:6" ht="14.25" customHeight="1" thickBot="1" x14ac:dyDescent="0.25">
      <c r="B339" s="35" t="s">
        <v>84</v>
      </c>
      <c r="C339" s="99">
        <v>18594</v>
      </c>
      <c r="D339" s="99">
        <v>10894</v>
      </c>
      <c r="E339" s="33">
        <v>-9.4124524992692193E-2</v>
      </c>
      <c r="F339" s="33">
        <v>-0.12130988869172447</v>
      </c>
    </row>
    <row r="340" spans="2:6" ht="14.25" customHeight="1" thickBot="1" x14ac:dyDescent="0.25">
      <c r="B340" s="35" t="s">
        <v>85</v>
      </c>
      <c r="C340" s="99">
        <v>12715</v>
      </c>
      <c r="D340" s="99">
        <v>7165</v>
      </c>
      <c r="E340" s="33">
        <v>-5.4365610590510191E-2</v>
      </c>
      <c r="F340" s="33">
        <v>-9.2348619204459081E-2</v>
      </c>
    </row>
    <row r="341" spans="2:6" ht="14.25" customHeight="1" thickBot="1" x14ac:dyDescent="0.25">
      <c r="B341" s="32" t="s">
        <v>86</v>
      </c>
      <c r="C341" s="43">
        <v>17025</v>
      </c>
      <c r="D341" s="43">
        <v>9823</v>
      </c>
      <c r="E341" s="34">
        <v>-0.11291162984576907</v>
      </c>
      <c r="F341" s="34">
        <v>-0.14485940628536606</v>
      </c>
    </row>
    <row r="342" spans="2:6" ht="14.25" customHeight="1" thickBot="1" x14ac:dyDescent="0.25">
      <c r="B342" s="35" t="s">
        <v>87</v>
      </c>
      <c r="C342" s="99">
        <v>14586</v>
      </c>
      <c r="D342" s="99">
        <v>7959</v>
      </c>
      <c r="E342" s="33">
        <v>-0.26751368452769547</v>
      </c>
      <c r="F342" s="33">
        <v>-0.3153548387096774</v>
      </c>
    </row>
    <row r="343" spans="2:6" ht="14.25" customHeight="1" thickBot="1" x14ac:dyDescent="0.25">
      <c r="B343" s="35" t="s">
        <v>88</v>
      </c>
      <c r="C343" s="99">
        <v>6953</v>
      </c>
      <c r="D343" s="99">
        <v>947</v>
      </c>
      <c r="E343" s="33">
        <v>-0.62606217059266434</v>
      </c>
      <c r="F343" s="33">
        <v>-0.91307141545805026</v>
      </c>
    </row>
    <row r="344" spans="2:6" ht="14.25" customHeight="1" thickBot="1" x14ac:dyDescent="0.25">
      <c r="B344" s="35" t="s">
        <v>89</v>
      </c>
      <c r="C344" s="99">
        <v>14117</v>
      </c>
      <c r="D344" s="99">
        <v>6226</v>
      </c>
      <c r="E344" s="33">
        <v>0.11026346834447504</v>
      </c>
      <c r="F344" s="33">
        <v>-0.13105373342637822</v>
      </c>
    </row>
    <row r="345" spans="2:6" ht="14.25" customHeight="1" thickBot="1" x14ac:dyDescent="0.25">
      <c r="B345" s="32" t="s">
        <v>90</v>
      </c>
      <c r="C345" s="43">
        <v>18255</v>
      </c>
      <c r="D345" s="43">
        <v>10158</v>
      </c>
      <c r="E345" s="34">
        <v>7.2246696035242294E-2</v>
      </c>
      <c r="F345" s="34">
        <v>3.4103634327598491E-2</v>
      </c>
    </row>
    <row r="346" spans="2:6" ht="14.25" customHeight="1" thickBot="1" x14ac:dyDescent="0.25">
      <c r="B346" s="35" t="s">
        <v>91</v>
      </c>
      <c r="C346" s="99">
        <v>18131</v>
      </c>
      <c r="D346" s="99">
        <v>8936</v>
      </c>
      <c r="E346" s="33">
        <v>0.24304127245303717</v>
      </c>
      <c r="F346" s="33">
        <v>0.12275411483854756</v>
      </c>
    </row>
    <row r="347" spans="2:6" ht="14.25" customHeight="1" x14ac:dyDescent="0.2">
      <c r="B347" s="35" t="s">
        <v>92</v>
      </c>
      <c r="C347" s="99">
        <v>18598</v>
      </c>
      <c r="D347" s="99">
        <v>9275</v>
      </c>
      <c r="E347" s="98">
        <v>1.675</v>
      </c>
      <c r="F347" s="98">
        <v>8.7940000000000005</v>
      </c>
    </row>
    <row r="348" spans="2:6" ht="14.25" customHeight="1" x14ac:dyDescent="0.2">
      <c r="B348" s="35" t="s">
        <v>93</v>
      </c>
      <c r="C348" s="99">
        <v>12390</v>
      </c>
      <c r="D348" s="99">
        <v>5973</v>
      </c>
      <c r="E348" s="98">
        <v>-0.122</v>
      </c>
      <c r="F348" s="98">
        <v>-4.1000000000000002E-2</v>
      </c>
    </row>
    <row r="349" spans="2:6" ht="14.25" customHeight="1" thickBot="1" x14ac:dyDescent="0.25">
      <c r="B349" s="32" t="s">
        <v>94</v>
      </c>
      <c r="C349" s="43">
        <v>16187</v>
      </c>
      <c r="D349" s="43">
        <v>8045</v>
      </c>
      <c r="E349" s="34">
        <v>-0.113</v>
      </c>
      <c r="F349" s="34">
        <v>-0.20799999999999999</v>
      </c>
    </row>
    <row r="350" spans="2:6" ht="14.25" customHeight="1" x14ac:dyDescent="0.2">
      <c r="B350" s="35" t="s">
        <v>95</v>
      </c>
      <c r="C350" s="99">
        <v>19257</v>
      </c>
      <c r="D350" s="99">
        <v>9013</v>
      </c>
      <c r="E350" s="98">
        <v>6.2103579504715678E-2</v>
      </c>
      <c r="F350" s="98">
        <v>8.6168307967770807E-3</v>
      </c>
    </row>
    <row r="351" spans="2:6" ht="14.25" customHeight="1" x14ac:dyDescent="0.2">
      <c r="B351" s="35" t="s">
        <v>96</v>
      </c>
      <c r="C351" s="99">
        <v>17134</v>
      </c>
      <c r="D351" s="99">
        <v>9185</v>
      </c>
      <c r="E351" s="98">
        <v>-7.8718141735670502E-2</v>
      </c>
      <c r="F351" s="98">
        <v>-9.7035040431266845E-3</v>
      </c>
    </row>
    <row r="352" spans="2:6" ht="14.25" customHeight="1" x14ac:dyDescent="0.2">
      <c r="B352" s="35" t="s">
        <v>97</v>
      </c>
      <c r="C352" s="99">
        <v>11425</v>
      </c>
      <c r="D352" s="99">
        <v>5791</v>
      </c>
      <c r="E352" s="98">
        <v>-7.7885391444713473E-2</v>
      </c>
      <c r="F352" s="98">
        <v>-3.0470450359953122E-2</v>
      </c>
    </row>
    <row r="353" spans="2:6" ht="14.25" customHeight="1" thickBot="1" x14ac:dyDescent="0.25">
      <c r="B353" s="32" t="s">
        <v>98</v>
      </c>
      <c r="C353" s="43">
        <v>15536</v>
      </c>
      <c r="D353" s="43">
        <v>7713</v>
      </c>
      <c r="E353" s="34">
        <v>-4.0217458454315194E-2</v>
      </c>
      <c r="F353" s="34">
        <v>-4.126786824114357E-2</v>
      </c>
    </row>
    <row r="354" spans="2:6" ht="14.25" customHeight="1" x14ac:dyDescent="0.2">
      <c r="B354" s="35" t="s">
        <v>99</v>
      </c>
      <c r="C354" s="99">
        <v>12736</v>
      </c>
      <c r="D354" s="99">
        <v>5931</v>
      </c>
      <c r="E354" s="98">
        <v>-0.3386301085319624</v>
      </c>
      <c r="F354" s="98">
        <v>-0.34195051592144682</v>
      </c>
    </row>
    <row r="355" spans="2:6" ht="14.25" customHeight="1" x14ac:dyDescent="0.2">
      <c r="B355" s="35" t="s">
        <v>100</v>
      </c>
      <c r="C355" s="99">
        <v>13516</v>
      </c>
      <c r="D355" s="99">
        <v>6248</v>
      </c>
      <c r="E355" s="98">
        <v>-0.21115909886774833</v>
      </c>
      <c r="F355" s="98">
        <v>-0.31976047904191618</v>
      </c>
    </row>
    <row r="356" spans="2:6" ht="14.25" customHeight="1" x14ac:dyDescent="0.2">
      <c r="B356" s="35" t="s">
        <v>101</v>
      </c>
      <c r="C356" s="99">
        <v>9605</v>
      </c>
      <c r="D356" s="99">
        <v>4526</v>
      </c>
      <c r="E356" s="98">
        <v>-0.15929978118161925</v>
      </c>
      <c r="F356" s="98">
        <v>-0.21844241063719566</v>
      </c>
    </row>
    <row r="357" spans="2:6" ht="14.25" customHeight="1" thickBot="1" x14ac:dyDescent="0.25">
      <c r="B357" s="32" t="s">
        <v>102</v>
      </c>
      <c r="C357" s="43">
        <v>14645</v>
      </c>
      <c r="D357" s="43">
        <v>6872</v>
      </c>
      <c r="E357" s="34">
        <v>-5.7350669412976313E-2</v>
      </c>
      <c r="F357" s="34">
        <v>-0.10903669130040192</v>
      </c>
    </row>
    <row r="358" spans="2:6" ht="14.25" customHeight="1" x14ac:dyDescent="0.2">
      <c r="B358" s="35" t="s">
        <v>103</v>
      </c>
      <c r="C358" s="99">
        <v>13362</v>
      </c>
      <c r="D358" s="99">
        <v>6344</v>
      </c>
      <c r="E358" s="98">
        <v>4.9152010050251299E-2</v>
      </c>
      <c r="F358" s="98">
        <v>6.9634125779801007E-2</v>
      </c>
    </row>
    <row r="359" spans="2:6" ht="14.25" customHeight="1" x14ac:dyDescent="0.2">
      <c r="B359" s="35" t="s">
        <v>104</v>
      </c>
      <c r="C359" s="99">
        <v>13926</v>
      </c>
      <c r="D359" s="99">
        <v>7031</v>
      </c>
      <c r="E359" s="98">
        <v>0.03</v>
      </c>
      <c r="F359" s="98">
        <v>0.125</v>
      </c>
    </row>
    <row r="360" spans="2:6" ht="14.25" customHeight="1" x14ac:dyDescent="0.2">
      <c r="B360" s="35" t="s">
        <v>105</v>
      </c>
      <c r="C360" s="99">
        <v>9569</v>
      </c>
      <c r="D360" s="99">
        <v>4556</v>
      </c>
      <c r="E360" s="98">
        <v>-3.7480478917230609E-3</v>
      </c>
      <c r="F360" s="98">
        <v>6.6283694211224037E-3</v>
      </c>
    </row>
    <row r="361" spans="2:6" ht="14.25" customHeight="1" thickBot="1" x14ac:dyDescent="0.25">
      <c r="B361" s="32" t="s">
        <v>106</v>
      </c>
      <c r="C361" s="43">
        <v>12481</v>
      </c>
      <c r="D361" s="43">
        <v>6375</v>
      </c>
      <c r="E361" s="34">
        <v>-0.14776374189143052</v>
      </c>
      <c r="F361" s="34">
        <v>-7.2322467986030273E-2</v>
      </c>
    </row>
    <row r="362" spans="2:6" ht="14.25" customHeight="1" x14ac:dyDescent="0.2">
      <c r="B362" s="35" t="s">
        <v>107</v>
      </c>
      <c r="C362" s="99">
        <v>13544</v>
      </c>
      <c r="D362" s="99">
        <v>6598</v>
      </c>
      <c r="E362" s="98">
        <v>1.3620715461757221E-2</v>
      </c>
      <c r="F362" s="98">
        <v>4.0037831021437577E-2</v>
      </c>
    </row>
    <row r="363" spans="2:6" ht="14.25" customHeight="1" x14ac:dyDescent="0.2">
      <c r="B363" s="35" t="s">
        <v>316</v>
      </c>
      <c r="C363" s="99">
        <v>13628</v>
      </c>
      <c r="D363" s="99">
        <v>8075</v>
      </c>
      <c r="E363" s="98">
        <v>-2.1398822346689644E-2</v>
      </c>
      <c r="F363" s="98">
        <v>0.14848527947660362</v>
      </c>
    </row>
    <row r="364" spans="2:6" ht="14.25" customHeight="1" x14ac:dyDescent="0.2">
      <c r="B364" s="21"/>
      <c r="C364" s="99"/>
      <c r="D364" s="99"/>
      <c r="E364" s="98"/>
      <c r="F364" s="98"/>
    </row>
    <row r="365" spans="2:6" ht="11.25" customHeight="1" x14ac:dyDescent="0.2">
      <c r="B365" s="21"/>
      <c r="C365" s="18"/>
      <c r="D365" s="23"/>
      <c r="E365" s="18"/>
      <c r="F365" s="23"/>
    </row>
    <row r="366" spans="2:6" x14ac:dyDescent="0.2">
      <c r="B366" s="24" t="s">
        <v>136</v>
      </c>
    </row>
    <row r="367" spans="2:6" x14ac:dyDescent="0.2">
      <c r="B367" s="24" t="s">
        <v>137</v>
      </c>
    </row>
    <row r="369" spans="2:7" x14ac:dyDescent="0.2">
      <c r="B369" s="25" t="s">
        <v>138</v>
      </c>
      <c r="C369" s="26"/>
      <c r="D369" s="26"/>
      <c r="E369" s="26"/>
      <c r="F369" s="26"/>
      <c r="G369" s="27"/>
    </row>
    <row r="370" spans="2:7" x14ac:dyDescent="0.2">
      <c r="B370" s="25" t="s">
        <v>139</v>
      </c>
      <c r="C370" s="26"/>
      <c r="D370" s="26"/>
      <c r="E370" s="26"/>
      <c r="F370" s="26"/>
      <c r="G370" s="27"/>
    </row>
    <row r="372" spans="2:7" x14ac:dyDescent="0.2">
      <c r="B372" s="123"/>
    </row>
    <row r="373" spans="2:7" x14ac:dyDescent="0.2">
      <c r="B373" s="121"/>
    </row>
  </sheetData>
  <mergeCells count="1">
    <mergeCell ref="M82:P82"/>
  </mergeCells>
  <phoneticPr fontId="0" type="noConversion"/>
  <pageMargins left="0.78740157480314965" right="0.78740157480314965" top="0.39370078740157483" bottom="0.39370078740157483" header="0" footer="0"/>
  <pageSetup paperSize="9" scale="71" fitToHeight="0" orientation="landscape" r:id="rId1"/>
  <headerFooter alignWithMargins="0"/>
  <rowBreaks count="1" manualBreakCount="1">
    <brk id="96" max="11"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5">
    <pageSetUpPr fitToPage="1"/>
  </sheetPr>
  <dimension ref="B2:V71"/>
  <sheetViews>
    <sheetView topLeftCell="A21" zoomScaleNormal="100" workbookViewId="0"/>
  </sheetViews>
  <sheetFormatPr baseColWidth="10" defaultColWidth="11.42578125" defaultRowHeight="12.75" x14ac:dyDescent="0.2"/>
  <cols>
    <col min="1" max="1" width="10.42578125" style="12" customWidth="1"/>
    <col min="2" max="2" width="32.85546875" style="12" bestFit="1" customWidth="1"/>
    <col min="3" max="11" width="12.42578125" style="12" customWidth="1"/>
    <col min="12" max="12" width="13.5703125" style="12" hidden="1" customWidth="1"/>
    <col min="13" max="13" width="12.42578125" style="12" customWidth="1"/>
    <col min="14" max="14" width="13.5703125" style="12" hidden="1" customWidth="1"/>
    <col min="15" max="15" width="12.42578125" style="12" hidden="1" customWidth="1"/>
    <col min="16" max="16" width="0.140625" style="12" customWidth="1"/>
    <col min="17" max="62" width="12.42578125" style="12" customWidth="1"/>
    <col min="63" max="16384" width="11.42578125" style="12"/>
  </cols>
  <sheetData>
    <row r="2" spans="2:22" ht="40.5" customHeight="1" x14ac:dyDescent="0.35">
      <c r="B2" s="10"/>
      <c r="V2" s="103" t="s">
        <v>205</v>
      </c>
    </row>
    <row r="3" spans="2:22" ht="27.95" customHeight="1" x14ac:dyDescent="0.2">
      <c r="B3" s="73"/>
      <c r="C3"/>
      <c r="D3"/>
      <c r="E3"/>
      <c r="F3"/>
      <c r="G3"/>
      <c r="H3"/>
      <c r="I3"/>
      <c r="J3"/>
      <c r="K3"/>
      <c r="L3"/>
      <c r="M3"/>
      <c r="N3"/>
      <c r="O3"/>
      <c r="P3"/>
      <c r="Q3"/>
      <c r="R3"/>
    </row>
    <row r="5" spans="2:22" ht="39" customHeight="1" x14ac:dyDescent="0.2">
      <c r="C5" s="38" t="s">
        <v>103</v>
      </c>
      <c r="D5" s="38" t="s">
        <v>104</v>
      </c>
      <c r="E5" s="38" t="s">
        <v>105</v>
      </c>
      <c r="F5" s="60" t="s">
        <v>106</v>
      </c>
      <c r="G5" s="38" t="s">
        <v>107</v>
      </c>
      <c r="H5" s="38" t="s">
        <v>316</v>
      </c>
    </row>
    <row r="6" spans="2:22" ht="17.100000000000001" customHeight="1" thickBot="1" x14ac:dyDescent="0.25">
      <c r="B6" s="54" t="s">
        <v>180</v>
      </c>
      <c r="C6" s="40">
        <v>6147</v>
      </c>
      <c r="D6" s="40">
        <v>6455</v>
      </c>
      <c r="E6" s="40">
        <v>4455</v>
      </c>
      <c r="F6" s="40">
        <v>5809</v>
      </c>
      <c r="G6" s="40">
        <v>5954</v>
      </c>
      <c r="H6" s="40">
        <v>6530</v>
      </c>
    </row>
    <row r="7" spans="2:22" ht="17.100000000000001" customHeight="1" thickBot="1" x14ac:dyDescent="0.25">
      <c r="B7" s="54" t="s">
        <v>181</v>
      </c>
      <c r="C7" s="40">
        <v>710</v>
      </c>
      <c r="D7" s="40">
        <v>833</v>
      </c>
      <c r="E7" s="40">
        <v>646</v>
      </c>
      <c r="F7" s="40">
        <v>682</v>
      </c>
      <c r="G7" s="40">
        <v>877</v>
      </c>
      <c r="H7" s="40">
        <v>803</v>
      </c>
    </row>
    <row r="8" spans="2:22" ht="17.100000000000001" customHeight="1" thickBot="1" x14ac:dyDescent="0.25">
      <c r="B8" s="54" t="s">
        <v>182</v>
      </c>
      <c r="C8" s="40">
        <v>933</v>
      </c>
      <c r="D8" s="40">
        <v>1233</v>
      </c>
      <c r="E8" s="40">
        <v>941</v>
      </c>
      <c r="F8" s="40">
        <v>864</v>
      </c>
      <c r="G8" s="40">
        <v>1251</v>
      </c>
      <c r="H8" s="40">
        <v>878</v>
      </c>
    </row>
    <row r="9" spans="2:22" ht="17.100000000000001" customHeight="1" thickBot="1" x14ac:dyDescent="0.25">
      <c r="B9" s="54" t="s">
        <v>183</v>
      </c>
      <c r="C9" s="40">
        <v>692</v>
      </c>
      <c r="D9" s="40">
        <v>701</v>
      </c>
      <c r="E9" s="40">
        <v>574</v>
      </c>
      <c r="F9" s="40">
        <v>724</v>
      </c>
      <c r="G9" s="40">
        <v>744</v>
      </c>
      <c r="H9" s="40">
        <v>605</v>
      </c>
    </row>
    <row r="10" spans="2:22" ht="17.100000000000001" customHeight="1" thickBot="1" x14ac:dyDescent="0.25">
      <c r="B10" s="54" t="s">
        <v>184</v>
      </c>
      <c r="C10" s="40">
        <v>2160</v>
      </c>
      <c r="D10" s="40">
        <v>2462</v>
      </c>
      <c r="E10" s="40">
        <v>2062</v>
      </c>
      <c r="F10" s="40">
        <v>2282</v>
      </c>
      <c r="G10" s="40">
        <v>2309</v>
      </c>
      <c r="H10" s="40">
        <v>2380</v>
      </c>
    </row>
    <row r="11" spans="2:22" s="67" customFormat="1" ht="17.100000000000001" customHeight="1" thickBot="1" x14ac:dyDescent="0.25">
      <c r="B11" s="54" t="s">
        <v>185</v>
      </c>
      <c r="C11" s="40">
        <v>688</v>
      </c>
      <c r="D11" s="40">
        <v>752</v>
      </c>
      <c r="E11" s="40">
        <v>508</v>
      </c>
      <c r="F11" s="40">
        <v>492</v>
      </c>
      <c r="G11" s="40">
        <v>524</v>
      </c>
      <c r="H11" s="40">
        <v>504</v>
      </c>
    </row>
    <row r="12" spans="2:22" s="67" customFormat="1" ht="17.100000000000001" customHeight="1" thickBot="1" x14ac:dyDescent="0.25">
      <c r="B12" s="54" t="s">
        <v>186</v>
      </c>
      <c r="C12" s="40">
        <v>1993</v>
      </c>
      <c r="D12" s="40">
        <v>2086</v>
      </c>
      <c r="E12" s="40">
        <v>1640</v>
      </c>
      <c r="F12" s="40">
        <v>1619</v>
      </c>
      <c r="G12" s="40">
        <v>2124</v>
      </c>
      <c r="H12" s="40">
        <v>1727</v>
      </c>
    </row>
    <row r="13" spans="2:22" s="67" customFormat="1" ht="17.100000000000001" customHeight="1" thickBot="1" x14ac:dyDescent="0.25">
      <c r="B13" s="54" t="s">
        <v>206</v>
      </c>
      <c r="C13" s="40">
        <v>1721</v>
      </c>
      <c r="D13" s="40">
        <v>1145</v>
      </c>
      <c r="E13" s="40">
        <v>1020</v>
      </c>
      <c r="F13" s="40">
        <v>1072</v>
      </c>
      <c r="G13" s="40">
        <v>1203</v>
      </c>
      <c r="H13" s="40">
        <v>1062</v>
      </c>
    </row>
    <row r="14" spans="2:22" s="67" customFormat="1" ht="17.100000000000001" customHeight="1" thickBot="1" x14ac:dyDescent="0.25">
      <c r="B14" s="54" t="s">
        <v>188</v>
      </c>
      <c r="C14" s="40">
        <v>4463</v>
      </c>
      <c r="D14" s="40">
        <v>4630</v>
      </c>
      <c r="E14" s="40">
        <v>3408</v>
      </c>
      <c r="F14" s="40">
        <v>4024</v>
      </c>
      <c r="G14" s="40">
        <v>4579</v>
      </c>
      <c r="H14" s="40">
        <v>3788</v>
      </c>
    </row>
    <row r="15" spans="2:22" s="67" customFormat="1" ht="17.100000000000001" customHeight="1" thickBot="1" x14ac:dyDescent="0.25">
      <c r="B15" s="54" t="s">
        <v>189</v>
      </c>
      <c r="C15" s="40">
        <v>3077</v>
      </c>
      <c r="D15" s="40">
        <v>3699</v>
      </c>
      <c r="E15" s="40">
        <v>2646</v>
      </c>
      <c r="F15" s="40">
        <v>3023</v>
      </c>
      <c r="G15" s="40">
        <v>3312</v>
      </c>
      <c r="H15" s="40">
        <v>3214</v>
      </c>
    </row>
    <row r="16" spans="2:22" ht="17.100000000000001" customHeight="1" thickBot="1" x14ac:dyDescent="0.25">
      <c r="B16" s="54" t="s">
        <v>190</v>
      </c>
      <c r="C16" s="40">
        <v>507</v>
      </c>
      <c r="D16" s="40">
        <v>634</v>
      </c>
      <c r="E16" s="40">
        <v>565</v>
      </c>
      <c r="F16" s="40">
        <v>655</v>
      </c>
      <c r="G16" s="40">
        <v>559</v>
      </c>
      <c r="H16" s="40">
        <v>512</v>
      </c>
    </row>
    <row r="17" spans="2:18" ht="17.100000000000001" customHeight="1" thickBot="1" x14ac:dyDescent="0.25">
      <c r="B17" s="54" t="s">
        <v>191</v>
      </c>
      <c r="C17" s="40">
        <v>2640</v>
      </c>
      <c r="D17" s="40">
        <v>2929</v>
      </c>
      <c r="E17" s="40">
        <v>1972</v>
      </c>
      <c r="F17" s="40">
        <v>2309</v>
      </c>
      <c r="G17" s="40">
        <v>2851</v>
      </c>
      <c r="H17" s="40">
        <v>2615</v>
      </c>
    </row>
    <row r="18" spans="2:18" ht="17.100000000000001" customHeight="1" thickBot="1" x14ac:dyDescent="0.25">
      <c r="B18" s="54" t="s">
        <v>192</v>
      </c>
      <c r="C18" s="40">
        <v>5984</v>
      </c>
      <c r="D18" s="40">
        <v>8364</v>
      </c>
      <c r="E18" s="40">
        <v>5321</v>
      </c>
      <c r="F18" s="40">
        <v>5733</v>
      </c>
      <c r="G18" s="40">
        <v>5857</v>
      </c>
      <c r="H18" s="40">
        <v>5772</v>
      </c>
    </row>
    <row r="19" spans="2:18" ht="17.100000000000001" customHeight="1" thickBot="1" x14ac:dyDescent="0.25">
      <c r="B19" s="54" t="s">
        <v>193</v>
      </c>
      <c r="C19" s="40">
        <v>1033</v>
      </c>
      <c r="D19" s="40">
        <v>844</v>
      </c>
      <c r="E19" s="40">
        <v>500</v>
      </c>
      <c r="F19" s="40">
        <v>752</v>
      </c>
      <c r="G19" s="40">
        <v>858</v>
      </c>
      <c r="H19" s="40">
        <v>767</v>
      </c>
    </row>
    <row r="20" spans="2:18" ht="17.100000000000001" customHeight="1" thickBot="1" x14ac:dyDescent="0.25">
      <c r="B20" s="54" t="s">
        <v>194</v>
      </c>
      <c r="C20" s="40">
        <v>344</v>
      </c>
      <c r="D20" s="40">
        <v>390</v>
      </c>
      <c r="E20" s="40">
        <v>289</v>
      </c>
      <c r="F20" s="40">
        <v>343</v>
      </c>
      <c r="G20" s="40">
        <v>357</v>
      </c>
      <c r="H20" s="40">
        <v>318</v>
      </c>
    </row>
    <row r="21" spans="2:18" ht="17.100000000000001" customHeight="1" thickBot="1" x14ac:dyDescent="0.25">
      <c r="B21" s="54" t="s">
        <v>195</v>
      </c>
      <c r="C21" s="40">
        <v>2339</v>
      </c>
      <c r="D21" s="40">
        <v>2626</v>
      </c>
      <c r="E21" s="40">
        <v>1728</v>
      </c>
      <c r="F21" s="40">
        <v>2088</v>
      </c>
      <c r="G21" s="40">
        <v>2517</v>
      </c>
      <c r="H21" s="40">
        <v>2120</v>
      </c>
    </row>
    <row r="22" spans="2:18" ht="17.100000000000001" customHeight="1" thickBot="1" x14ac:dyDescent="0.25">
      <c r="B22" s="54" t="s">
        <v>196</v>
      </c>
      <c r="C22" s="40">
        <v>242</v>
      </c>
      <c r="D22" s="40">
        <v>342</v>
      </c>
      <c r="E22" s="40">
        <v>271</v>
      </c>
      <c r="F22" s="40">
        <v>255</v>
      </c>
      <c r="G22" s="40">
        <v>270</v>
      </c>
      <c r="H22" s="40">
        <v>289</v>
      </c>
    </row>
    <row r="23" spans="2:18" ht="17.100000000000001" customHeight="1" thickBot="1" x14ac:dyDescent="0.25">
      <c r="B23" s="56" t="s">
        <v>197</v>
      </c>
      <c r="C23" s="57">
        <v>35673</v>
      </c>
      <c r="D23" s="57">
        <v>40125</v>
      </c>
      <c r="E23" s="57">
        <v>28546</v>
      </c>
      <c r="F23" s="57">
        <v>32726</v>
      </c>
      <c r="G23" s="57">
        <v>36146</v>
      </c>
      <c r="H23" s="57">
        <v>33884</v>
      </c>
    </row>
    <row r="24" spans="2:18" ht="15.75" customHeight="1" x14ac:dyDescent="0.2">
      <c r="C24" s="18"/>
      <c r="G24" s="18"/>
    </row>
    <row r="25" spans="2:18" ht="39" customHeight="1" x14ac:dyDescent="0.2">
      <c r="B25" s="58"/>
      <c r="C25" s="58"/>
      <c r="D25" s="58"/>
      <c r="E25" s="58"/>
      <c r="F25"/>
      <c r="G25"/>
      <c r="H25"/>
      <c r="I25"/>
      <c r="J25"/>
      <c r="K25"/>
      <c r="L25"/>
      <c r="M25"/>
      <c r="N25"/>
      <c r="O25"/>
      <c r="P25"/>
      <c r="Q25"/>
      <c r="R25"/>
    </row>
    <row r="27" spans="2:18" ht="39" customHeight="1" x14ac:dyDescent="0.2">
      <c r="C27" s="39" t="s">
        <v>198</v>
      </c>
      <c r="D27" s="39" t="s">
        <v>317</v>
      </c>
    </row>
    <row r="28" spans="2:18" ht="17.100000000000001" customHeight="1" thickBot="1" x14ac:dyDescent="0.25">
      <c r="B28" s="54" t="s">
        <v>180</v>
      </c>
      <c r="C28" s="36">
        <f t="shared" ref="C28:D45" si="0">+(G6-C6)/C6</f>
        <v>-3.1397429640475032E-2</v>
      </c>
      <c r="D28" s="36">
        <f t="shared" si="0"/>
        <v>1.1618900077459334E-2</v>
      </c>
    </row>
    <row r="29" spans="2:18" ht="17.100000000000001" customHeight="1" thickBot="1" x14ac:dyDescent="0.25">
      <c r="B29" s="54" t="s">
        <v>181</v>
      </c>
      <c r="C29" s="36">
        <f t="shared" si="0"/>
        <v>0.23521126760563379</v>
      </c>
      <c r="D29" s="36">
        <f t="shared" si="0"/>
        <v>-3.601440576230492E-2</v>
      </c>
    </row>
    <row r="30" spans="2:18" ht="17.100000000000001" customHeight="1" thickBot="1" x14ac:dyDescent="0.25">
      <c r="B30" s="54" t="s">
        <v>182</v>
      </c>
      <c r="C30" s="36">
        <f t="shared" si="0"/>
        <v>0.34083601286173631</v>
      </c>
      <c r="D30" s="36">
        <f t="shared" si="0"/>
        <v>-0.28791565287915655</v>
      </c>
    </row>
    <row r="31" spans="2:18" ht="17.100000000000001" customHeight="1" thickBot="1" x14ac:dyDescent="0.25">
      <c r="B31" s="54" t="s">
        <v>183</v>
      </c>
      <c r="C31" s="36">
        <f t="shared" si="0"/>
        <v>7.5144508670520235E-2</v>
      </c>
      <c r="D31" s="36">
        <f t="shared" si="0"/>
        <v>-0.13694721825962911</v>
      </c>
    </row>
    <row r="32" spans="2:18" ht="17.100000000000001" customHeight="1" thickBot="1" x14ac:dyDescent="0.25">
      <c r="B32" s="54" t="s">
        <v>184</v>
      </c>
      <c r="C32" s="36">
        <f t="shared" si="0"/>
        <v>6.8981481481481477E-2</v>
      </c>
      <c r="D32" s="36">
        <f t="shared" si="0"/>
        <v>-3.3306255077173032E-2</v>
      </c>
    </row>
    <row r="33" spans="2:4" ht="17.100000000000001" customHeight="1" thickBot="1" x14ac:dyDescent="0.25">
      <c r="B33" s="54" t="s">
        <v>185</v>
      </c>
      <c r="C33" s="36">
        <f t="shared" si="0"/>
        <v>-0.23837209302325582</v>
      </c>
      <c r="D33" s="36">
        <f t="shared" si="0"/>
        <v>-0.32978723404255317</v>
      </c>
    </row>
    <row r="34" spans="2:4" ht="17.100000000000001" customHeight="1" thickBot="1" x14ac:dyDescent="0.25">
      <c r="B34" s="54" t="s">
        <v>186</v>
      </c>
      <c r="C34" s="36">
        <f t="shared" si="0"/>
        <v>6.573005519317611E-2</v>
      </c>
      <c r="D34" s="36">
        <f t="shared" si="0"/>
        <v>-0.17209971236816873</v>
      </c>
    </row>
    <row r="35" spans="2:4" ht="17.100000000000001" customHeight="1" thickBot="1" x14ac:dyDescent="0.25">
      <c r="B35" s="54" t="s">
        <v>187</v>
      </c>
      <c r="C35" s="36">
        <f t="shared" si="0"/>
        <v>-0.30098779779198143</v>
      </c>
      <c r="D35" s="36">
        <f t="shared" si="0"/>
        <v>-7.2489082969432309E-2</v>
      </c>
    </row>
    <row r="36" spans="2:4" ht="17.100000000000001" customHeight="1" thickBot="1" x14ac:dyDescent="0.25">
      <c r="B36" s="54" t="s">
        <v>188</v>
      </c>
      <c r="C36" s="36">
        <f t="shared" si="0"/>
        <v>2.5991485547837777E-2</v>
      </c>
      <c r="D36" s="36">
        <f t="shared" si="0"/>
        <v>-0.18185745140388768</v>
      </c>
    </row>
    <row r="37" spans="2:4" ht="17.100000000000001" customHeight="1" thickBot="1" x14ac:dyDescent="0.25">
      <c r="B37" s="54" t="s">
        <v>189</v>
      </c>
      <c r="C37" s="36">
        <f t="shared" si="0"/>
        <v>7.6373090672733179E-2</v>
      </c>
      <c r="D37" s="36">
        <f t="shared" si="0"/>
        <v>-0.13111651797783186</v>
      </c>
    </row>
    <row r="38" spans="2:4" ht="17.100000000000001" customHeight="1" thickBot="1" x14ac:dyDescent="0.25">
      <c r="B38" s="54" t="s">
        <v>190</v>
      </c>
      <c r="C38" s="36">
        <f t="shared" si="0"/>
        <v>0.10256410256410256</v>
      </c>
      <c r="D38" s="36">
        <f t="shared" si="0"/>
        <v>-0.19242902208201892</v>
      </c>
    </row>
    <row r="39" spans="2:4" ht="17.100000000000001" customHeight="1" thickBot="1" x14ac:dyDescent="0.25">
      <c r="B39" s="54" t="s">
        <v>191</v>
      </c>
      <c r="C39" s="36">
        <f t="shared" si="0"/>
        <v>7.9924242424242425E-2</v>
      </c>
      <c r="D39" s="36">
        <f t="shared" si="0"/>
        <v>-0.10720382383065893</v>
      </c>
    </row>
    <row r="40" spans="2:4" ht="17.100000000000001" customHeight="1" thickBot="1" x14ac:dyDescent="0.25">
      <c r="B40" s="54" t="s">
        <v>192</v>
      </c>
      <c r="C40" s="36">
        <f t="shared" si="0"/>
        <v>-2.1223262032085563E-2</v>
      </c>
      <c r="D40" s="36">
        <f t="shared" si="0"/>
        <v>-0.30989956958393111</v>
      </c>
    </row>
    <row r="41" spans="2:4" ht="17.100000000000001" customHeight="1" thickBot="1" x14ac:dyDescent="0.25">
      <c r="B41" s="54" t="s">
        <v>193</v>
      </c>
      <c r="C41" s="36">
        <f t="shared" si="0"/>
        <v>-0.16940948693126814</v>
      </c>
      <c r="D41" s="36">
        <f t="shared" si="0"/>
        <v>-9.1232227488151657E-2</v>
      </c>
    </row>
    <row r="42" spans="2:4" ht="17.100000000000001" customHeight="1" thickBot="1" x14ac:dyDescent="0.25">
      <c r="B42" s="54" t="s">
        <v>194</v>
      </c>
      <c r="C42" s="36">
        <f t="shared" si="0"/>
        <v>3.7790697674418602E-2</v>
      </c>
      <c r="D42" s="36">
        <f t="shared" si="0"/>
        <v>-0.18461538461538463</v>
      </c>
    </row>
    <row r="43" spans="2:4" ht="17.100000000000001" customHeight="1" thickBot="1" x14ac:dyDescent="0.25">
      <c r="B43" s="54" t="s">
        <v>195</v>
      </c>
      <c r="C43" s="36">
        <f t="shared" si="0"/>
        <v>7.6100897819581015E-2</v>
      </c>
      <c r="D43" s="36">
        <f t="shared" si="0"/>
        <v>-0.19268849961919268</v>
      </c>
    </row>
    <row r="44" spans="2:4" ht="17.100000000000001" customHeight="1" thickBot="1" x14ac:dyDescent="0.25">
      <c r="B44" s="54" t="s">
        <v>196</v>
      </c>
      <c r="C44" s="36">
        <f t="shared" si="0"/>
        <v>0.11570247933884298</v>
      </c>
      <c r="D44" s="36">
        <f t="shared" si="0"/>
        <v>-0.15497076023391812</v>
      </c>
    </row>
    <row r="45" spans="2:4" ht="17.100000000000001" customHeight="1" thickBot="1" x14ac:dyDescent="0.25">
      <c r="B45" s="56" t="s">
        <v>197</v>
      </c>
      <c r="C45" s="65">
        <f t="shared" si="0"/>
        <v>1.3259327782917052E-2</v>
      </c>
      <c r="D45" s="65">
        <f t="shared" si="0"/>
        <v>-0.15553894080996886</v>
      </c>
    </row>
    <row r="51" spans="2:14" ht="39" customHeight="1" x14ac:dyDescent="0.2">
      <c r="C51" s="38" t="s">
        <v>103</v>
      </c>
      <c r="D51" s="38" t="s">
        <v>104</v>
      </c>
      <c r="E51" s="38" t="s">
        <v>105</v>
      </c>
      <c r="F51" s="60" t="s">
        <v>106</v>
      </c>
      <c r="G51" s="38" t="s">
        <v>107</v>
      </c>
      <c r="H51" s="38" t="s">
        <v>316</v>
      </c>
      <c r="I51" s="121"/>
      <c r="K51" s="109"/>
      <c r="L51" s="121">
        <v>45292</v>
      </c>
      <c r="N51" s="118">
        <v>45474</v>
      </c>
    </row>
    <row r="52" spans="2:14" ht="15" thickBot="1" x14ac:dyDescent="0.25">
      <c r="B52" s="54" t="s">
        <v>180</v>
      </c>
      <c r="C52" s="101">
        <f>+C6/$L52*100000</f>
        <v>69.844129536715371</v>
      </c>
      <c r="D52" s="101">
        <f t="shared" ref="D52:H52" si="1">+D6/$L52*100000</f>
        <v>73.343721516105049</v>
      </c>
      <c r="E52" s="101">
        <f t="shared" si="1"/>
        <v>50.619098273314954</v>
      </c>
      <c r="F52" s="101">
        <f t="shared" si="1"/>
        <v>66.003668208683848</v>
      </c>
      <c r="G52" s="101">
        <f t="shared" si="1"/>
        <v>67.651203393786133</v>
      </c>
      <c r="H52" s="101">
        <f t="shared" si="1"/>
        <v>74.195894887709684</v>
      </c>
      <c r="K52" s="109"/>
      <c r="L52" s="12">
        <v>8801026</v>
      </c>
      <c r="N52" s="12">
        <v>8806956</v>
      </c>
    </row>
    <row r="53" spans="2:14" ht="15" thickBot="1" x14ac:dyDescent="0.25">
      <c r="B53" s="54" t="s">
        <v>181</v>
      </c>
      <c r="C53" s="101">
        <f t="shared" ref="C53:H53" si="2">+C7/$L53*100000</f>
        <v>52.530684208462468</v>
      </c>
      <c r="D53" s="101">
        <f t="shared" si="2"/>
        <v>61.631070345984845</v>
      </c>
      <c r="E53" s="101">
        <f t="shared" si="2"/>
        <v>47.795523941784161</v>
      </c>
      <c r="F53" s="101">
        <f t="shared" si="2"/>
        <v>50.459051591790711</v>
      </c>
      <c r="G53" s="101">
        <f t="shared" si="2"/>
        <v>64.886493029326175</v>
      </c>
      <c r="H53" s="101">
        <f t="shared" si="2"/>
        <v>59.411463970979391</v>
      </c>
      <c r="K53" s="109"/>
      <c r="L53" s="12">
        <v>1351591</v>
      </c>
      <c r="N53" s="12">
        <v>1348206</v>
      </c>
    </row>
    <row r="54" spans="2:14" ht="15" thickBot="1" x14ac:dyDescent="0.25">
      <c r="B54" s="54" t="s">
        <v>182</v>
      </c>
      <c r="C54" s="101">
        <f t="shared" ref="C54:H54" si="3">+C8/$L54*100000</f>
        <v>92.412928301236434</v>
      </c>
      <c r="D54" s="101">
        <f t="shared" si="3"/>
        <v>122.12769624375618</v>
      </c>
      <c r="E54" s="101">
        <f t="shared" si="3"/>
        <v>93.205322113036956</v>
      </c>
      <c r="F54" s="101">
        <f t="shared" si="3"/>
        <v>85.578531674456897</v>
      </c>
      <c r="G54" s="101">
        <f t="shared" si="3"/>
        <v>123.91058232030737</v>
      </c>
      <c r="H54" s="101">
        <f t="shared" si="3"/>
        <v>86.965220845107808</v>
      </c>
      <c r="K54" s="109"/>
      <c r="L54" s="12">
        <v>1009599</v>
      </c>
      <c r="N54" s="12">
        <v>1010058</v>
      </c>
    </row>
    <row r="55" spans="2:14" ht="15" thickBot="1" x14ac:dyDescent="0.25">
      <c r="B55" s="54" t="s">
        <v>183</v>
      </c>
      <c r="C55" s="101">
        <f t="shared" ref="C55:H55" si="4">+C9/$L55*100000</f>
        <v>56.179410408453535</v>
      </c>
      <c r="D55" s="101">
        <f t="shared" si="4"/>
        <v>56.910067480239789</v>
      </c>
      <c r="E55" s="101">
        <f t="shared" si="4"/>
        <v>46.599684356144991</v>
      </c>
      <c r="F55" s="101">
        <f t="shared" si="4"/>
        <v>58.77730221924908</v>
      </c>
      <c r="G55" s="101">
        <f t="shared" si="4"/>
        <v>60.400984600996289</v>
      </c>
      <c r="H55" s="101">
        <f t="shared" si="4"/>
        <v>49.116392047853168</v>
      </c>
      <c r="K55" s="109"/>
      <c r="L55" s="12">
        <v>1231768</v>
      </c>
      <c r="N55" s="12">
        <v>1238812</v>
      </c>
    </row>
    <row r="56" spans="2:14" ht="15" thickBot="1" x14ac:dyDescent="0.25">
      <c r="B56" s="54" t="s">
        <v>184</v>
      </c>
      <c r="C56" s="101">
        <f t="shared" ref="C56:H56" si="5">+C10/$L56*100000</f>
        <v>96.482239674390314</v>
      </c>
      <c r="D56" s="101">
        <f t="shared" si="5"/>
        <v>109.97188614738377</v>
      </c>
      <c r="E56" s="101">
        <f t="shared" si="5"/>
        <v>92.104804726200385</v>
      </c>
      <c r="F56" s="101">
        <f t="shared" si="5"/>
        <v>101.93169950785123</v>
      </c>
      <c r="G56" s="101">
        <f t="shared" si="5"/>
        <v>103.13772750378114</v>
      </c>
      <c r="H56" s="101">
        <f t="shared" si="5"/>
        <v>106.30913445604118</v>
      </c>
      <c r="K56" s="109"/>
      <c r="L56" s="12">
        <v>2238754</v>
      </c>
      <c r="N56" s="12">
        <v>2246132</v>
      </c>
    </row>
    <row r="57" spans="2:14" ht="15" thickBot="1" x14ac:dyDescent="0.25">
      <c r="B57" s="54" t="s">
        <v>185</v>
      </c>
      <c r="C57" s="101">
        <f t="shared" ref="C57:H57" si="6">+C11/$L57*100000</f>
        <v>116.44221639635033</v>
      </c>
      <c r="D57" s="101">
        <f t="shared" si="6"/>
        <v>127.27405047973177</v>
      </c>
      <c r="E57" s="101">
        <f t="shared" si="6"/>
        <v>85.977683036840077</v>
      </c>
      <c r="F57" s="101">
        <f t="shared" si="6"/>
        <v>83.269724515994724</v>
      </c>
      <c r="G57" s="101">
        <f t="shared" si="6"/>
        <v>88.685641557685443</v>
      </c>
      <c r="H57" s="101">
        <f t="shared" si="6"/>
        <v>85.300693406628739</v>
      </c>
      <c r="K57" s="109"/>
      <c r="L57" s="12">
        <v>590851</v>
      </c>
      <c r="N57" s="12">
        <v>591546</v>
      </c>
    </row>
    <row r="58" spans="2:14" ht="15" thickBot="1" x14ac:dyDescent="0.25">
      <c r="B58" s="54" t="s">
        <v>199</v>
      </c>
      <c r="C58" s="101">
        <f t="shared" ref="C58:H58" si="7">+C12/$L58*100000</f>
        <v>83.330476208793641</v>
      </c>
      <c r="D58" s="101">
        <f t="shared" si="7"/>
        <v>87.218953021346479</v>
      </c>
      <c r="E58" s="101">
        <f t="shared" si="7"/>
        <v>68.570988952544695</v>
      </c>
      <c r="F58" s="101">
        <f t="shared" si="7"/>
        <v>67.692945801323091</v>
      </c>
      <c r="G58" s="101">
        <f t="shared" si="7"/>
        <v>88.807793009271293</v>
      </c>
      <c r="H58" s="101">
        <f t="shared" si="7"/>
        <v>72.208596293319928</v>
      </c>
      <c r="K58" s="109"/>
      <c r="L58" s="12">
        <v>2391682</v>
      </c>
      <c r="N58" s="12">
        <v>2390321</v>
      </c>
    </row>
    <row r="59" spans="2:14" ht="15" thickBot="1" x14ac:dyDescent="0.25">
      <c r="B59" s="54" t="s">
        <v>187</v>
      </c>
      <c r="C59" s="101">
        <f t="shared" ref="C59:H59" si="8">+C13/$L59*100000</f>
        <v>81.779747799050867</v>
      </c>
      <c r="D59" s="101">
        <f t="shared" si="8"/>
        <v>54.408954811105893</v>
      </c>
      <c r="E59" s="101">
        <f t="shared" si="8"/>
        <v>48.469112582819221</v>
      </c>
      <c r="F59" s="101">
        <f t="shared" si="8"/>
        <v>50.940086949786476</v>
      </c>
      <c r="G59" s="101">
        <f t="shared" si="8"/>
        <v>57.165041605030908</v>
      </c>
      <c r="H59" s="101">
        <f t="shared" si="8"/>
        <v>50.464899571523546</v>
      </c>
      <c r="K59" s="109"/>
      <c r="L59" s="12">
        <v>2104433</v>
      </c>
      <c r="N59" s="12">
        <v>2107420</v>
      </c>
    </row>
    <row r="60" spans="2:14" ht="15" thickBot="1" x14ac:dyDescent="0.25">
      <c r="B60" s="54" t="s">
        <v>188</v>
      </c>
      <c r="C60" s="101">
        <f t="shared" ref="C60:H60" si="9">+C14/$L60*100000</f>
        <v>55.702338087855928</v>
      </c>
      <c r="D60" s="101">
        <f t="shared" si="9"/>
        <v>57.786651433289933</v>
      </c>
      <c r="E60" s="101">
        <f t="shared" si="9"/>
        <v>42.534969348736951</v>
      </c>
      <c r="F60" s="101">
        <f t="shared" si="9"/>
        <v>50.223214982194101</v>
      </c>
      <c r="G60" s="101">
        <f t="shared" si="9"/>
        <v>57.150124603247214</v>
      </c>
      <c r="H60" s="101">
        <f t="shared" si="9"/>
        <v>47.277718278467006</v>
      </c>
      <c r="K60" s="109"/>
      <c r="L60" s="12">
        <v>8012231</v>
      </c>
      <c r="N60" s="12">
        <v>8068180</v>
      </c>
    </row>
    <row r="61" spans="2:14" ht="15" thickBot="1" x14ac:dyDescent="0.25">
      <c r="B61" s="54" t="s">
        <v>200</v>
      </c>
      <c r="C61" s="101">
        <f t="shared" ref="C61:H61" si="10">+C15/$L61*100000</f>
        <v>57.846120296242816</v>
      </c>
      <c r="D61" s="101">
        <f t="shared" si="10"/>
        <v>69.539421181606173</v>
      </c>
      <c r="E61" s="101">
        <f t="shared" si="10"/>
        <v>49.743527560564999</v>
      </c>
      <c r="F61" s="101">
        <f t="shared" si="10"/>
        <v>56.830946264394555</v>
      </c>
      <c r="G61" s="101">
        <f t="shared" si="10"/>
        <v>62.264007286693605</v>
      </c>
      <c r="H61" s="101">
        <f t="shared" si="10"/>
        <v>60.421654414080088</v>
      </c>
      <c r="K61" s="109"/>
      <c r="L61" s="12">
        <v>5319285</v>
      </c>
      <c r="N61" s="12">
        <v>5359309</v>
      </c>
    </row>
    <row r="62" spans="2:14" ht="15" thickBot="1" x14ac:dyDescent="0.25">
      <c r="B62" s="54" t="s">
        <v>190</v>
      </c>
      <c r="C62" s="101">
        <f t="shared" ref="C62:H62" si="11">+C16/$L62*100000</f>
        <v>48.071407373414331</v>
      </c>
      <c r="D62" s="101">
        <f t="shared" si="11"/>
        <v>60.112963066557569</v>
      </c>
      <c r="E62" s="101">
        <f t="shared" si="11"/>
        <v>53.570700524613606</v>
      </c>
      <c r="F62" s="101">
        <f t="shared" si="11"/>
        <v>62.104086448888339</v>
      </c>
      <c r="G62" s="101">
        <f t="shared" si="11"/>
        <v>53.001808129661953</v>
      </c>
      <c r="H62" s="101">
        <f t="shared" si="11"/>
        <v>48.545484369207372</v>
      </c>
      <c r="K62" s="109"/>
      <c r="L62" s="12">
        <v>1054681</v>
      </c>
      <c r="N62" s="12">
        <v>1051901</v>
      </c>
    </row>
    <row r="63" spans="2:14" ht="15" thickBot="1" x14ac:dyDescent="0.25">
      <c r="B63" s="54" t="s">
        <v>191</v>
      </c>
      <c r="C63" s="101">
        <f t="shared" ref="C63:H63" si="12">+C17/$L63*100000</f>
        <v>97.566996928487455</v>
      </c>
      <c r="D63" s="101">
        <f t="shared" si="12"/>
        <v>108.24762651649235</v>
      </c>
      <c r="E63" s="101">
        <f t="shared" si="12"/>
        <v>72.879590129915627</v>
      </c>
      <c r="F63" s="101">
        <f t="shared" si="12"/>
        <v>85.334165116620269</v>
      </c>
      <c r="G63" s="101">
        <f t="shared" si="12"/>
        <v>105.36496524360521</v>
      </c>
      <c r="H63" s="101">
        <f t="shared" si="12"/>
        <v>96.643067033331334</v>
      </c>
      <c r="K63" s="109"/>
      <c r="L63" s="12">
        <v>2705833</v>
      </c>
      <c r="N63" s="12">
        <v>2706953</v>
      </c>
    </row>
    <row r="64" spans="2:14" ht="15" thickBot="1" x14ac:dyDescent="0.25">
      <c r="B64" s="54" t="s">
        <v>192</v>
      </c>
      <c r="C64" s="101">
        <f t="shared" ref="C64:H64" si="13">+C18/$L64*100000</f>
        <v>85.372680856260601</v>
      </c>
      <c r="D64" s="101">
        <f t="shared" si="13"/>
        <v>119.32772437863697</v>
      </c>
      <c r="E64" s="101">
        <f t="shared" si="13"/>
        <v>75.913775875027184</v>
      </c>
      <c r="F64" s="101">
        <f t="shared" si="13"/>
        <v>81.791707778900744</v>
      </c>
      <c r="G64" s="101">
        <f t="shared" si="13"/>
        <v>83.560794080066557</v>
      </c>
      <c r="H64" s="101">
        <f t="shared" si="13"/>
        <v>82.348113954267404</v>
      </c>
      <c r="K64" s="109"/>
      <c r="L64" s="12">
        <v>7009268</v>
      </c>
      <c r="N64" s="12">
        <v>7058041</v>
      </c>
    </row>
    <row r="65" spans="2:14" ht="15" thickBot="1" x14ac:dyDescent="0.25">
      <c r="B65" s="54" t="s">
        <v>193</v>
      </c>
      <c r="C65" s="101">
        <f t="shared" ref="C65:H65" si="14">+C19/$L65*100000</f>
        <v>65.859436962381693</v>
      </c>
      <c r="D65" s="101">
        <f t="shared" si="14"/>
        <v>53.809646462972083</v>
      </c>
      <c r="E65" s="101">
        <f t="shared" si="14"/>
        <v>31.877752643940802</v>
      </c>
      <c r="F65" s="101">
        <f t="shared" si="14"/>
        <v>47.944139976486966</v>
      </c>
      <c r="G65" s="101">
        <f t="shared" si="14"/>
        <v>54.702223537002425</v>
      </c>
      <c r="H65" s="101">
        <f t="shared" si="14"/>
        <v>48.900472555805194</v>
      </c>
      <c r="K65" s="109"/>
      <c r="L65" s="12">
        <v>1568492</v>
      </c>
      <c r="N65" s="12">
        <v>1575171</v>
      </c>
    </row>
    <row r="66" spans="2:14" ht="15" thickBot="1" x14ac:dyDescent="0.25">
      <c r="B66" s="54" t="s">
        <v>194</v>
      </c>
      <c r="C66" s="101">
        <f t="shared" ref="C66:H66" si="15">+C20/$L66*100000</f>
        <v>50.712555632705474</v>
      </c>
      <c r="D66" s="101">
        <f t="shared" si="15"/>
        <v>57.49388574638121</v>
      </c>
      <c r="E66" s="101">
        <f t="shared" si="15"/>
        <v>42.604443540267091</v>
      </c>
      <c r="F66" s="101">
        <f t="shared" si="15"/>
        <v>50.565135412842956</v>
      </c>
      <c r="G66" s="101">
        <f t="shared" si="15"/>
        <v>52.62901849091817</v>
      </c>
      <c r="H66" s="101">
        <f t="shared" si="15"/>
        <v>46.879629916280052</v>
      </c>
      <c r="K66" s="109"/>
      <c r="L66" s="12">
        <v>678333</v>
      </c>
      <c r="N66" s="12">
        <v>680296</v>
      </c>
    </row>
    <row r="67" spans="2:14" ht="15" thickBot="1" x14ac:dyDescent="0.25">
      <c r="B67" s="54" t="s">
        <v>195</v>
      </c>
      <c r="C67" s="101">
        <f t="shared" ref="C67:H67" si="16">+C21/$L67*100000</f>
        <v>104.99693852449448</v>
      </c>
      <c r="D67" s="101">
        <f t="shared" si="16"/>
        <v>117.88027386289977</v>
      </c>
      <c r="E67" s="101">
        <f t="shared" si="16"/>
        <v>77.569350051443564</v>
      </c>
      <c r="F67" s="101">
        <f t="shared" si="16"/>
        <v>93.729631312160976</v>
      </c>
      <c r="G67" s="101">
        <f t="shared" si="16"/>
        <v>112.98729981451588</v>
      </c>
      <c r="H67" s="101">
        <f t="shared" si="16"/>
        <v>95.16610075755807</v>
      </c>
      <c r="K67" s="109"/>
      <c r="L67" s="12">
        <v>2227684</v>
      </c>
      <c r="N67" s="12">
        <v>2233309</v>
      </c>
    </row>
    <row r="68" spans="2:14" ht="15" thickBot="1" x14ac:dyDescent="0.25">
      <c r="B68" s="54" t="s">
        <v>196</v>
      </c>
      <c r="C68" s="101">
        <f t="shared" ref="C68:H69" si="17">+C22/$L68*100000</f>
        <v>74.648964785430493</v>
      </c>
      <c r="D68" s="101">
        <f t="shared" si="17"/>
        <v>105.49564444883153</v>
      </c>
      <c r="E68" s="101">
        <f t="shared" si="17"/>
        <v>83.59450188781679</v>
      </c>
      <c r="F68" s="101">
        <f t="shared" si="17"/>
        <v>78.659033141672623</v>
      </c>
      <c r="G68" s="101">
        <f t="shared" si="17"/>
        <v>83.286035091182782</v>
      </c>
      <c r="H68" s="101">
        <f t="shared" si="17"/>
        <v>89.146904227228987</v>
      </c>
      <c r="K68" s="109"/>
      <c r="L68" s="12">
        <v>324184</v>
      </c>
      <c r="N68" s="12">
        <v>325264</v>
      </c>
    </row>
    <row r="69" spans="2:14" ht="15" thickBot="1" x14ac:dyDescent="0.25">
      <c r="B69" s="56" t="s">
        <v>197</v>
      </c>
      <c r="C69" s="102">
        <f t="shared" si="17"/>
        <v>73.371500993578834</v>
      </c>
      <c r="D69" s="102">
        <f t="shared" si="17"/>
        <v>82.528284062662252</v>
      </c>
      <c r="E69" s="102">
        <f t="shared" si="17"/>
        <v>58.712832320317929</v>
      </c>
      <c r="F69" s="102">
        <f t="shared" si="17"/>
        <v>67.310171320490596</v>
      </c>
      <c r="G69" s="102">
        <f t="shared" si="17"/>
        <v>74.344357775177329</v>
      </c>
      <c r="H69" s="102">
        <f t="shared" si="17"/>
        <v>69.691922172691548</v>
      </c>
      <c r="K69" s="109"/>
      <c r="L69" s="12">
        <v>48619695</v>
      </c>
      <c r="N69" s="12">
        <v>48797875</v>
      </c>
    </row>
    <row r="70" spans="2:14" ht="13.5" thickBot="1" x14ac:dyDescent="0.25">
      <c r="C70" s="101"/>
      <c r="D70" s="101"/>
      <c r="E70" s="101"/>
      <c r="F70" s="101"/>
      <c r="G70" s="101"/>
    </row>
    <row r="71" spans="2:14" ht="13.5" thickBot="1" x14ac:dyDescent="0.25">
      <c r="C71" s="101"/>
      <c r="D71" s="101"/>
      <c r="E71" s="101"/>
      <c r="F71" s="101"/>
      <c r="G71" s="101"/>
    </row>
  </sheetData>
  <phoneticPr fontId="0" type="noConversion"/>
  <pageMargins left="0.75" right="0.75" top="1" bottom="1" header="0" footer="0"/>
  <pageSetup paperSize="9" scale="53" fitToHeight="0" orientation="portrait" verticalDpi="300"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6">
    <pageSetUpPr fitToPage="1"/>
  </sheetPr>
  <dimension ref="A2:R69"/>
  <sheetViews>
    <sheetView topLeftCell="A36" zoomScaleNormal="100" workbookViewId="0">
      <selection activeCell="D36" sqref="D36"/>
    </sheetView>
  </sheetViews>
  <sheetFormatPr baseColWidth="10" defaultColWidth="11.42578125" defaultRowHeight="12.75" x14ac:dyDescent="0.2"/>
  <cols>
    <col min="1" max="1" width="10.42578125" style="12" customWidth="1"/>
    <col min="2" max="2" width="30.85546875" style="12" customWidth="1"/>
    <col min="3" max="11" width="12.42578125" style="12" customWidth="1"/>
    <col min="12" max="12" width="0.140625" style="12" customWidth="1"/>
    <col min="13" max="13" width="12.42578125" style="12" customWidth="1"/>
    <col min="14" max="14" width="12.140625" style="12" customWidth="1"/>
    <col min="15" max="15" width="10" style="12" customWidth="1"/>
    <col min="16" max="16" width="11" style="12" customWidth="1"/>
    <col min="17" max="17" width="20.85546875" style="12" customWidth="1"/>
    <col min="18" max="18" width="11.5703125" style="12" customWidth="1"/>
    <col min="19" max="19" width="13" style="12" customWidth="1"/>
    <col min="20" max="20" width="11.42578125" style="12" customWidth="1"/>
    <col min="21" max="23" width="12.42578125" style="12" customWidth="1"/>
    <col min="24" max="24" width="12.85546875" style="12" customWidth="1"/>
    <col min="25" max="59" width="12.42578125" style="12" customWidth="1"/>
    <col min="60" max="16384" width="11.42578125" style="12"/>
  </cols>
  <sheetData>
    <row r="2" spans="1:18" ht="40.5" customHeight="1" x14ac:dyDescent="0.2">
      <c r="B2" s="10"/>
      <c r="C2" s="19"/>
      <c r="D2" s="19"/>
      <c r="E2" s="19"/>
      <c r="F2" s="20"/>
      <c r="G2" s="19"/>
    </row>
    <row r="3" spans="1:18" ht="27.95" customHeight="1" x14ac:dyDescent="0.2">
      <c r="B3" s="10"/>
      <c r="C3" s="10"/>
      <c r="D3" s="10"/>
      <c r="E3" s="10"/>
      <c r="F3" s="10"/>
      <c r="G3" s="10"/>
      <c r="H3" s="10"/>
      <c r="I3" s="10"/>
      <c r="J3" s="10"/>
      <c r="K3" s="10"/>
      <c r="L3" s="10"/>
      <c r="M3" s="10"/>
      <c r="N3" s="10"/>
      <c r="O3" s="10"/>
      <c r="P3" s="10"/>
      <c r="Q3" s="10"/>
      <c r="R3" s="10"/>
    </row>
    <row r="4" spans="1:18" ht="21.75" customHeight="1" x14ac:dyDescent="0.2"/>
    <row r="5" spans="1:18" ht="39" customHeight="1" x14ac:dyDescent="0.2">
      <c r="C5" s="38" t="s">
        <v>103</v>
      </c>
      <c r="D5" s="38" t="s">
        <v>104</v>
      </c>
      <c r="E5" s="38" t="s">
        <v>105</v>
      </c>
      <c r="F5" s="60" t="s">
        <v>106</v>
      </c>
      <c r="G5" s="38" t="s">
        <v>107</v>
      </c>
      <c r="H5" s="38" t="s">
        <v>316</v>
      </c>
    </row>
    <row r="6" spans="1:18" ht="17.100000000000001" customHeight="1" thickBot="1" x14ac:dyDescent="0.25">
      <c r="B6" s="54" t="s">
        <v>180</v>
      </c>
      <c r="C6" s="40">
        <v>1458</v>
      </c>
      <c r="D6" s="40">
        <v>1238</v>
      </c>
      <c r="E6" s="40">
        <v>1277</v>
      </c>
      <c r="F6" s="40">
        <v>1546</v>
      </c>
      <c r="G6" s="40">
        <v>1463</v>
      </c>
      <c r="H6" s="40">
        <v>1896</v>
      </c>
    </row>
    <row r="7" spans="1:18" ht="17.100000000000001" customHeight="1" thickBot="1" x14ac:dyDescent="0.25">
      <c r="B7" s="54" t="s">
        <v>181</v>
      </c>
      <c r="C7" s="40">
        <v>67</v>
      </c>
      <c r="D7" s="40">
        <v>86</v>
      </c>
      <c r="E7" s="40">
        <v>116</v>
      </c>
      <c r="F7" s="40">
        <v>118</v>
      </c>
      <c r="G7" s="40">
        <v>106</v>
      </c>
      <c r="H7" s="40">
        <v>155</v>
      </c>
    </row>
    <row r="8" spans="1:18" ht="17.100000000000001" customHeight="1" thickBot="1" x14ac:dyDescent="0.25">
      <c r="B8" s="54" t="s">
        <v>182</v>
      </c>
      <c r="C8" s="40">
        <v>98</v>
      </c>
      <c r="D8" s="40">
        <v>77</v>
      </c>
      <c r="E8" s="40">
        <v>98</v>
      </c>
      <c r="F8" s="40">
        <v>115</v>
      </c>
      <c r="G8" s="40">
        <v>102</v>
      </c>
      <c r="H8" s="40">
        <v>150</v>
      </c>
    </row>
    <row r="9" spans="1:18" ht="17.100000000000001" customHeight="1" thickBot="1" x14ac:dyDescent="0.25">
      <c r="B9" s="54" t="s">
        <v>183</v>
      </c>
      <c r="C9" s="40">
        <v>92</v>
      </c>
      <c r="D9" s="40">
        <v>111</v>
      </c>
      <c r="E9" s="40">
        <v>110</v>
      </c>
      <c r="F9" s="40">
        <v>88</v>
      </c>
      <c r="G9" s="40">
        <v>117</v>
      </c>
      <c r="H9" s="40">
        <v>106</v>
      </c>
    </row>
    <row r="10" spans="1:18" ht="17.100000000000001" customHeight="1" thickBot="1" x14ac:dyDescent="0.25">
      <c r="B10" s="54" t="s">
        <v>184</v>
      </c>
      <c r="C10" s="40">
        <v>243</v>
      </c>
      <c r="D10" s="40">
        <v>198</v>
      </c>
      <c r="E10" s="40">
        <v>225</v>
      </c>
      <c r="F10" s="40">
        <v>221</v>
      </c>
      <c r="G10" s="40">
        <v>282</v>
      </c>
      <c r="H10" s="40">
        <v>330</v>
      </c>
    </row>
    <row r="11" spans="1:18" ht="17.100000000000001" customHeight="1" thickBot="1" x14ac:dyDescent="0.25">
      <c r="A11" s="67"/>
      <c r="B11" s="54" t="s">
        <v>185</v>
      </c>
      <c r="C11" s="40">
        <v>71</v>
      </c>
      <c r="D11" s="40">
        <v>48</v>
      </c>
      <c r="E11" s="40">
        <v>68</v>
      </c>
      <c r="F11" s="40">
        <v>53</v>
      </c>
      <c r="G11" s="40">
        <v>58</v>
      </c>
      <c r="H11" s="40">
        <v>67</v>
      </c>
    </row>
    <row r="12" spans="1:18" ht="17.100000000000001" customHeight="1" thickBot="1" x14ac:dyDescent="0.25">
      <c r="A12" s="67"/>
      <c r="B12" s="54" t="s">
        <v>199</v>
      </c>
      <c r="C12" s="40">
        <v>178</v>
      </c>
      <c r="D12" s="40">
        <v>164</v>
      </c>
      <c r="E12" s="40">
        <v>239</v>
      </c>
      <c r="F12" s="40">
        <v>264</v>
      </c>
      <c r="G12" s="40">
        <v>252</v>
      </c>
      <c r="H12" s="40">
        <v>290</v>
      </c>
    </row>
    <row r="13" spans="1:18" ht="17.100000000000001" customHeight="1" thickBot="1" x14ac:dyDescent="0.25">
      <c r="A13" s="67"/>
      <c r="B13" s="54" t="s">
        <v>187</v>
      </c>
      <c r="C13" s="40">
        <v>243</v>
      </c>
      <c r="D13" s="40">
        <v>265</v>
      </c>
      <c r="E13" s="40">
        <v>277</v>
      </c>
      <c r="F13" s="40">
        <v>337</v>
      </c>
      <c r="G13" s="40">
        <v>300</v>
      </c>
      <c r="H13" s="40">
        <v>397</v>
      </c>
    </row>
    <row r="14" spans="1:18" ht="17.100000000000001" customHeight="1" thickBot="1" x14ac:dyDescent="0.25">
      <c r="A14" s="67"/>
      <c r="B14" s="54" t="s">
        <v>188</v>
      </c>
      <c r="C14" s="40">
        <v>1125</v>
      </c>
      <c r="D14" s="40">
        <v>1122</v>
      </c>
      <c r="E14" s="40">
        <v>1166</v>
      </c>
      <c r="F14" s="40">
        <v>1078</v>
      </c>
      <c r="G14" s="40">
        <v>1226</v>
      </c>
      <c r="H14" s="40">
        <v>3102</v>
      </c>
    </row>
    <row r="15" spans="1:18" ht="17.100000000000001" customHeight="1" thickBot="1" x14ac:dyDescent="0.25">
      <c r="A15" s="67"/>
      <c r="B15" s="54" t="s">
        <v>200</v>
      </c>
      <c r="C15" s="40">
        <v>837</v>
      </c>
      <c r="D15" s="40">
        <v>862</v>
      </c>
      <c r="E15" s="40">
        <v>939</v>
      </c>
      <c r="F15" s="40">
        <v>765</v>
      </c>
      <c r="G15" s="40">
        <v>762</v>
      </c>
      <c r="H15" s="40">
        <v>1098</v>
      </c>
    </row>
    <row r="16" spans="1:18" ht="17.100000000000001" customHeight="1" thickBot="1" x14ac:dyDescent="0.25">
      <c r="B16" s="54" t="s">
        <v>190</v>
      </c>
      <c r="C16" s="40">
        <v>80</v>
      </c>
      <c r="D16" s="40">
        <v>92</v>
      </c>
      <c r="E16" s="40">
        <v>79</v>
      </c>
      <c r="F16" s="40">
        <v>120</v>
      </c>
      <c r="G16" s="40">
        <v>134</v>
      </c>
      <c r="H16" s="40">
        <v>133</v>
      </c>
    </row>
    <row r="17" spans="2:18" ht="17.100000000000001" customHeight="1" thickBot="1" x14ac:dyDescent="0.25">
      <c r="B17" s="54" t="s">
        <v>191</v>
      </c>
      <c r="C17" s="40">
        <v>210</v>
      </c>
      <c r="D17" s="40">
        <v>217</v>
      </c>
      <c r="E17" s="40">
        <v>262</v>
      </c>
      <c r="F17" s="40">
        <v>255</v>
      </c>
      <c r="G17" s="40">
        <v>225</v>
      </c>
      <c r="H17" s="40">
        <v>274</v>
      </c>
    </row>
    <row r="18" spans="2:18" ht="17.100000000000001" customHeight="1" thickBot="1" x14ac:dyDescent="0.25">
      <c r="B18" s="54" t="s">
        <v>192</v>
      </c>
      <c r="C18" s="40">
        <v>471</v>
      </c>
      <c r="D18" s="40">
        <v>529</v>
      </c>
      <c r="E18" s="40">
        <v>491</v>
      </c>
      <c r="F18" s="40">
        <v>713</v>
      </c>
      <c r="G18" s="40">
        <v>609</v>
      </c>
      <c r="H18" s="40">
        <v>903</v>
      </c>
    </row>
    <row r="19" spans="2:18" ht="17.100000000000001" customHeight="1" thickBot="1" x14ac:dyDescent="0.25">
      <c r="B19" s="54" t="s">
        <v>193</v>
      </c>
      <c r="C19" s="40">
        <v>295</v>
      </c>
      <c r="D19" s="40">
        <v>301</v>
      </c>
      <c r="E19" s="40">
        <v>295</v>
      </c>
      <c r="F19" s="40">
        <v>338</v>
      </c>
      <c r="G19" s="40">
        <v>264</v>
      </c>
      <c r="H19" s="40">
        <v>479</v>
      </c>
    </row>
    <row r="20" spans="2:18" ht="17.100000000000001" customHeight="1" thickBot="1" x14ac:dyDescent="0.25">
      <c r="B20" s="54" t="s">
        <v>194</v>
      </c>
      <c r="C20" s="40">
        <v>37</v>
      </c>
      <c r="D20" s="40">
        <v>43</v>
      </c>
      <c r="E20" s="40">
        <v>20</v>
      </c>
      <c r="F20" s="40">
        <v>39</v>
      </c>
      <c r="G20" s="40">
        <v>37</v>
      </c>
      <c r="H20" s="40">
        <v>43</v>
      </c>
    </row>
    <row r="21" spans="2:18" ht="17.100000000000001" customHeight="1" thickBot="1" x14ac:dyDescent="0.25">
      <c r="B21" s="54" t="s">
        <v>195</v>
      </c>
      <c r="C21" s="40">
        <v>124</v>
      </c>
      <c r="D21" s="40">
        <v>104</v>
      </c>
      <c r="E21" s="40">
        <v>101</v>
      </c>
      <c r="F21" s="40">
        <v>146</v>
      </c>
      <c r="G21" s="40">
        <v>153</v>
      </c>
      <c r="H21" s="40">
        <v>179</v>
      </c>
    </row>
    <row r="22" spans="2:18" ht="17.100000000000001" customHeight="1" thickBot="1" x14ac:dyDescent="0.25">
      <c r="B22" s="54" t="s">
        <v>196</v>
      </c>
      <c r="C22" s="40">
        <v>29</v>
      </c>
      <c r="D22" s="40">
        <v>26</v>
      </c>
      <c r="E22" s="40">
        <v>31</v>
      </c>
      <c r="F22" s="40">
        <v>33</v>
      </c>
      <c r="G22" s="40">
        <v>30</v>
      </c>
      <c r="H22" s="40">
        <v>38</v>
      </c>
    </row>
    <row r="23" spans="2:18" ht="17.100000000000001" customHeight="1" thickBot="1" x14ac:dyDescent="0.25">
      <c r="B23" s="56" t="s">
        <v>197</v>
      </c>
      <c r="C23" s="57">
        <v>5658</v>
      </c>
      <c r="D23" s="57">
        <v>5483</v>
      </c>
      <c r="E23" s="57">
        <v>5794</v>
      </c>
      <c r="F23" s="57">
        <v>6229</v>
      </c>
      <c r="G23" s="57">
        <v>6120</v>
      </c>
      <c r="H23" s="57">
        <v>9640</v>
      </c>
    </row>
    <row r="24" spans="2:18" ht="11.25" customHeight="1" x14ac:dyDescent="0.2">
      <c r="C24" s="18"/>
      <c r="G24" s="18"/>
      <c r="J24" s="68"/>
      <c r="K24" s="68"/>
    </row>
    <row r="25" spans="2:18" ht="39" customHeight="1" x14ac:dyDescent="0.2">
      <c r="B25" s="58"/>
      <c r="C25" s="58"/>
      <c r="D25" s="58"/>
      <c r="E25" s="58"/>
      <c r="F25"/>
      <c r="G25"/>
      <c r="H25"/>
      <c r="I25"/>
      <c r="J25"/>
      <c r="K25"/>
      <c r="L25"/>
      <c r="M25"/>
      <c r="N25"/>
      <c r="O25"/>
      <c r="P25"/>
      <c r="Q25"/>
      <c r="R25"/>
    </row>
    <row r="26" spans="2:18" ht="15" customHeight="1" x14ac:dyDescent="0.2"/>
    <row r="27" spans="2:18" ht="39" customHeight="1" x14ac:dyDescent="0.2">
      <c r="C27" s="39" t="s">
        <v>198</v>
      </c>
      <c r="D27" s="39" t="s">
        <v>317</v>
      </c>
    </row>
    <row r="28" spans="2:18" ht="17.100000000000001" customHeight="1" thickBot="1" x14ac:dyDescent="0.25">
      <c r="B28" s="54" t="s">
        <v>180</v>
      </c>
      <c r="C28" s="36">
        <f t="shared" ref="C28:D45" si="0">+(G6-C6)/C6</f>
        <v>3.4293552812071329E-3</v>
      </c>
      <c r="D28" s="36">
        <f t="shared" si="0"/>
        <v>0.53150242326332797</v>
      </c>
    </row>
    <row r="29" spans="2:18" ht="17.100000000000001" customHeight="1" thickBot="1" x14ac:dyDescent="0.25">
      <c r="B29" s="54" t="s">
        <v>181</v>
      </c>
      <c r="C29" s="36">
        <f t="shared" si="0"/>
        <v>0.58208955223880599</v>
      </c>
      <c r="D29" s="36">
        <f t="shared" si="0"/>
        <v>0.80232558139534882</v>
      </c>
    </row>
    <row r="30" spans="2:18" ht="17.100000000000001" customHeight="1" thickBot="1" x14ac:dyDescent="0.25">
      <c r="B30" s="54" t="s">
        <v>182</v>
      </c>
      <c r="C30" s="36">
        <f t="shared" si="0"/>
        <v>4.0816326530612242E-2</v>
      </c>
      <c r="D30" s="36">
        <f t="shared" si="0"/>
        <v>0.94805194805194803</v>
      </c>
    </row>
    <row r="31" spans="2:18" ht="17.100000000000001" customHeight="1" thickBot="1" x14ac:dyDescent="0.25">
      <c r="B31" s="54" t="s">
        <v>183</v>
      </c>
      <c r="C31" s="36">
        <f t="shared" si="0"/>
        <v>0.27173913043478259</v>
      </c>
      <c r="D31" s="36">
        <f t="shared" si="0"/>
        <v>-4.5045045045045043E-2</v>
      </c>
    </row>
    <row r="32" spans="2:18" ht="17.100000000000001" customHeight="1" thickBot="1" x14ac:dyDescent="0.25">
      <c r="B32" s="54" t="s">
        <v>184</v>
      </c>
      <c r="C32" s="36">
        <f t="shared" si="0"/>
        <v>0.16049382716049382</v>
      </c>
      <c r="D32" s="36">
        <f t="shared" si="0"/>
        <v>0.66666666666666663</v>
      </c>
    </row>
    <row r="33" spans="2:4" ht="17.100000000000001" customHeight="1" thickBot="1" x14ac:dyDescent="0.25">
      <c r="B33" s="54" t="s">
        <v>185</v>
      </c>
      <c r="C33" s="36">
        <f t="shared" si="0"/>
        <v>-0.18309859154929578</v>
      </c>
      <c r="D33" s="36">
        <f t="shared" si="0"/>
        <v>0.39583333333333331</v>
      </c>
    </row>
    <row r="34" spans="2:4" ht="17.100000000000001" customHeight="1" thickBot="1" x14ac:dyDescent="0.25">
      <c r="B34" s="54" t="s">
        <v>199</v>
      </c>
      <c r="C34" s="36">
        <f t="shared" si="0"/>
        <v>0.4157303370786517</v>
      </c>
      <c r="D34" s="36">
        <f t="shared" si="0"/>
        <v>0.76829268292682928</v>
      </c>
    </row>
    <row r="35" spans="2:4" ht="17.100000000000001" customHeight="1" thickBot="1" x14ac:dyDescent="0.25">
      <c r="B35" s="54" t="s">
        <v>187</v>
      </c>
      <c r="C35" s="36">
        <f t="shared" si="0"/>
        <v>0.23456790123456789</v>
      </c>
      <c r="D35" s="36">
        <f t="shared" si="0"/>
        <v>0.49811320754716981</v>
      </c>
    </row>
    <row r="36" spans="2:4" ht="17.100000000000001" customHeight="1" thickBot="1" x14ac:dyDescent="0.25">
      <c r="B36" s="54" t="s">
        <v>188</v>
      </c>
      <c r="C36" s="36">
        <f t="shared" si="0"/>
        <v>8.9777777777777776E-2</v>
      </c>
      <c r="D36" s="36">
        <f t="shared" si="0"/>
        <v>1.7647058823529411</v>
      </c>
    </row>
    <row r="37" spans="2:4" ht="17.100000000000001" customHeight="1" thickBot="1" x14ac:dyDescent="0.25">
      <c r="B37" s="54" t="s">
        <v>200</v>
      </c>
      <c r="C37" s="36">
        <f t="shared" si="0"/>
        <v>-8.9605734767025089E-2</v>
      </c>
      <c r="D37" s="36">
        <f t="shared" si="0"/>
        <v>0.27378190255220419</v>
      </c>
    </row>
    <row r="38" spans="2:4" ht="17.100000000000001" customHeight="1" thickBot="1" x14ac:dyDescent="0.25">
      <c r="B38" s="54" t="s">
        <v>190</v>
      </c>
      <c r="C38" s="36">
        <f t="shared" si="0"/>
        <v>0.67500000000000004</v>
      </c>
      <c r="D38" s="36">
        <f t="shared" si="0"/>
        <v>0.44565217391304346</v>
      </c>
    </row>
    <row r="39" spans="2:4" ht="17.100000000000001" customHeight="1" thickBot="1" x14ac:dyDescent="0.25">
      <c r="B39" s="54" t="s">
        <v>191</v>
      </c>
      <c r="C39" s="36">
        <f t="shared" si="0"/>
        <v>7.1428571428571425E-2</v>
      </c>
      <c r="D39" s="36">
        <f t="shared" si="0"/>
        <v>0.26267281105990781</v>
      </c>
    </row>
    <row r="40" spans="2:4" ht="17.100000000000001" customHeight="1" thickBot="1" x14ac:dyDescent="0.25">
      <c r="B40" s="54" t="s">
        <v>192</v>
      </c>
      <c r="C40" s="36">
        <f t="shared" si="0"/>
        <v>0.2929936305732484</v>
      </c>
      <c r="D40" s="36">
        <f t="shared" si="0"/>
        <v>0.70699432892249525</v>
      </c>
    </row>
    <row r="41" spans="2:4" ht="17.100000000000001" customHeight="1" thickBot="1" x14ac:dyDescent="0.25">
      <c r="B41" s="54" t="s">
        <v>193</v>
      </c>
      <c r="C41" s="36">
        <f t="shared" si="0"/>
        <v>-0.10508474576271186</v>
      </c>
      <c r="D41" s="36">
        <f t="shared" si="0"/>
        <v>0.59136212624584716</v>
      </c>
    </row>
    <row r="42" spans="2:4" ht="17.100000000000001" customHeight="1" thickBot="1" x14ac:dyDescent="0.25">
      <c r="B42" s="54" t="s">
        <v>194</v>
      </c>
      <c r="C42" s="36">
        <f t="shared" si="0"/>
        <v>0</v>
      </c>
      <c r="D42" s="36">
        <f t="shared" si="0"/>
        <v>0</v>
      </c>
    </row>
    <row r="43" spans="2:4" ht="17.100000000000001" customHeight="1" thickBot="1" x14ac:dyDescent="0.25">
      <c r="B43" s="54" t="s">
        <v>195</v>
      </c>
      <c r="C43" s="36">
        <f t="shared" si="0"/>
        <v>0.23387096774193547</v>
      </c>
      <c r="D43" s="36">
        <f t="shared" si="0"/>
        <v>0.72115384615384615</v>
      </c>
    </row>
    <row r="44" spans="2:4" ht="17.100000000000001" customHeight="1" thickBot="1" x14ac:dyDescent="0.25">
      <c r="B44" s="54" t="s">
        <v>196</v>
      </c>
      <c r="C44" s="36">
        <f t="shared" si="0"/>
        <v>3.4482758620689655E-2</v>
      </c>
      <c r="D44" s="36">
        <f t="shared" si="0"/>
        <v>0.46153846153846156</v>
      </c>
    </row>
    <row r="45" spans="2:4" ht="17.100000000000001" customHeight="1" thickBot="1" x14ac:dyDescent="0.25">
      <c r="B45" s="56" t="s">
        <v>197</v>
      </c>
      <c r="C45" s="65">
        <f t="shared" si="0"/>
        <v>8.1654294803817598E-2</v>
      </c>
      <c r="D45" s="65">
        <f t="shared" si="0"/>
        <v>0.75816159037023523</v>
      </c>
    </row>
    <row r="51" spans="2:14" ht="39" customHeight="1" x14ac:dyDescent="0.2">
      <c r="C51" s="38" t="s">
        <v>103</v>
      </c>
      <c r="D51" s="38" t="s">
        <v>104</v>
      </c>
      <c r="E51" s="38" t="s">
        <v>105</v>
      </c>
      <c r="F51" s="60" t="s">
        <v>106</v>
      </c>
      <c r="G51" s="38" t="s">
        <v>107</v>
      </c>
      <c r="H51" s="38" t="s">
        <v>316</v>
      </c>
      <c r="L51" s="121">
        <v>45292</v>
      </c>
      <c r="N51" s="118"/>
    </row>
    <row r="52" spans="2:14" ht="15" thickBot="1" x14ac:dyDescent="0.25">
      <c r="B52" s="54" t="s">
        <v>180</v>
      </c>
      <c r="C52" s="101">
        <f>+C6/$L52*100000</f>
        <v>16.566250343993985</v>
      </c>
      <c r="D52" s="101">
        <f t="shared" ref="D52:H52" si="1">+D6/$L52*100000</f>
        <v>14.066541787287074</v>
      </c>
      <c r="E52" s="101">
        <f t="shared" si="1"/>
        <v>14.50967194052148</v>
      </c>
      <c r="F52" s="101">
        <f t="shared" si="1"/>
        <v>17.566133766676749</v>
      </c>
      <c r="G52" s="101">
        <f t="shared" si="1"/>
        <v>16.623061902100961</v>
      </c>
      <c r="H52" s="101">
        <f t="shared" si="1"/>
        <v>21.542942834165014</v>
      </c>
      <c r="L52" s="12">
        <v>8801026</v>
      </c>
    </row>
    <row r="53" spans="2:14" ht="15" thickBot="1" x14ac:dyDescent="0.25">
      <c r="B53" s="54" t="s">
        <v>181</v>
      </c>
      <c r="C53" s="101">
        <f t="shared" ref="C53:H53" si="2">+C7/$L53*100000</f>
        <v>4.9571209041788524</v>
      </c>
      <c r="D53" s="101">
        <f t="shared" si="2"/>
        <v>6.3628716083489758</v>
      </c>
      <c r="E53" s="101">
        <f t="shared" si="2"/>
        <v>8.5824779833544316</v>
      </c>
      <c r="F53" s="101">
        <f t="shared" si="2"/>
        <v>8.7304517416881282</v>
      </c>
      <c r="G53" s="101">
        <f t="shared" si="2"/>
        <v>7.8426091916859466</v>
      </c>
      <c r="H53" s="101">
        <f t="shared" si="2"/>
        <v>11.467966270861526</v>
      </c>
      <c r="L53" s="12">
        <v>1351591</v>
      </c>
    </row>
    <row r="54" spans="2:14" ht="17.25" customHeight="1" thickBot="1" x14ac:dyDescent="0.25">
      <c r="B54" s="54" t="s">
        <v>182</v>
      </c>
      <c r="C54" s="101">
        <f t="shared" ref="C54:H54" si="3">+C8/$L54*100000</f>
        <v>9.706824194556452</v>
      </c>
      <c r="D54" s="101">
        <f t="shared" si="3"/>
        <v>7.6267904385800698</v>
      </c>
      <c r="E54" s="101">
        <f t="shared" si="3"/>
        <v>9.706824194556452</v>
      </c>
      <c r="F54" s="101">
        <f t="shared" si="3"/>
        <v>11.390661044632573</v>
      </c>
      <c r="G54" s="101">
        <f t="shared" si="3"/>
        <v>10.103021100456715</v>
      </c>
      <c r="H54" s="101">
        <f t="shared" si="3"/>
        <v>14.857383971259877</v>
      </c>
      <c r="L54" s="12">
        <v>1009599</v>
      </c>
    </row>
    <row r="55" spans="2:14" ht="15" thickBot="1" x14ac:dyDescent="0.25">
      <c r="B55" s="54" t="s">
        <v>183</v>
      </c>
      <c r="C55" s="101">
        <f t="shared" ref="C55:H55" si="4">+C9/$L55*100000</f>
        <v>7.4689389560371753</v>
      </c>
      <c r="D55" s="101">
        <f t="shared" si="4"/>
        <v>9.0114372186970275</v>
      </c>
      <c r="E55" s="101">
        <f t="shared" si="4"/>
        <v>8.9302530996096667</v>
      </c>
      <c r="F55" s="101">
        <f t="shared" si="4"/>
        <v>7.144202479687733</v>
      </c>
      <c r="G55" s="101">
        <f t="shared" si="4"/>
        <v>9.4985419332211904</v>
      </c>
      <c r="H55" s="101">
        <f t="shared" si="4"/>
        <v>8.6055166232602236</v>
      </c>
      <c r="L55" s="12">
        <v>1231768</v>
      </c>
    </row>
    <row r="56" spans="2:14" ht="15" thickBot="1" x14ac:dyDescent="0.25">
      <c r="B56" s="54" t="s">
        <v>184</v>
      </c>
      <c r="C56" s="101">
        <f t="shared" ref="C56:H56" si="5">+C10/$L56*100000</f>
        <v>10.85425196336891</v>
      </c>
      <c r="D56" s="101">
        <f t="shared" si="5"/>
        <v>8.8442053034857793</v>
      </c>
      <c r="E56" s="101">
        <f t="shared" si="5"/>
        <v>10.050233299415657</v>
      </c>
      <c r="F56" s="101">
        <f t="shared" si="5"/>
        <v>9.8715624852038228</v>
      </c>
      <c r="G56" s="101">
        <f t="shared" si="5"/>
        <v>12.596292401934289</v>
      </c>
      <c r="H56" s="101">
        <f t="shared" si="5"/>
        <v>14.740342172476296</v>
      </c>
      <c r="L56" s="12">
        <v>2238754</v>
      </c>
    </row>
    <row r="57" spans="2:14" ht="15" thickBot="1" x14ac:dyDescent="0.25">
      <c r="B57" s="54" t="s">
        <v>185</v>
      </c>
      <c r="C57" s="101">
        <f t="shared" ref="C57:H57" si="6">+C11/$L57*100000</f>
        <v>12.01656593625127</v>
      </c>
      <c r="D57" s="101">
        <f t="shared" si="6"/>
        <v>8.123875562536071</v>
      </c>
      <c r="E57" s="101">
        <f t="shared" si="6"/>
        <v>11.508823713592767</v>
      </c>
      <c r="F57" s="101">
        <f t="shared" si="6"/>
        <v>8.9701126003002454</v>
      </c>
      <c r="G57" s="101">
        <f t="shared" si="6"/>
        <v>9.8163496380644197</v>
      </c>
      <c r="H57" s="101">
        <f t="shared" si="6"/>
        <v>11.339576306039932</v>
      </c>
      <c r="L57" s="12">
        <v>590851</v>
      </c>
    </row>
    <row r="58" spans="2:14" ht="15" thickBot="1" x14ac:dyDescent="0.25">
      <c r="B58" s="54" t="s">
        <v>199</v>
      </c>
      <c r="C58" s="101">
        <f t="shared" ref="C58:H58" si="7">+C12/$L58*100000</f>
        <v>7.4424609960688759</v>
      </c>
      <c r="D58" s="101">
        <f t="shared" si="7"/>
        <v>6.8570988952544694</v>
      </c>
      <c r="E58" s="101">
        <f t="shared" si="7"/>
        <v>9.9929672924745017</v>
      </c>
      <c r="F58" s="101">
        <f t="shared" si="7"/>
        <v>11.038256758214512</v>
      </c>
      <c r="G58" s="101">
        <f t="shared" si="7"/>
        <v>10.536517814659307</v>
      </c>
      <c r="H58" s="101">
        <f t="shared" si="7"/>
        <v>12.125357802584123</v>
      </c>
      <c r="L58" s="12">
        <v>2391682</v>
      </c>
    </row>
    <row r="59" spans="2:14" ht="15" thickBot="1" x14ac:dyDescent="0.25">
      <c r="B59" s="54" t="s">
        <v>187</v>
      </c>
      <c r="C59" s="101">
        <f t="shared" ref="C59:H59" si="8">+C13/$L59*100000</f>
        <v>11.547053291789284</v>
      </c>
      <c r="D59" s="101">
        <f t="shared" si="8"/>
        <v>12.592465523967739</v>
      </c>
      <c r="E59" s="101">
        <f t="shared" si="8"/>
        <v>13.162690377883258</v>
      </c>
      <c r="F59" s="101">
        <f t="shared" si="8"/>
        <v>16.013814647460862</v>
      </c>
      <c r="G59" s="101">
        <f t="shared" si="8"/>
        <v>14.255621347888006</v>
      </c>
      <c r="H59" s="101">
        <f t="shared" si="8"/>
        <v>18.864938917038462</v>
      </c>
      <c r="L59" s="12">
        <v>2104433</v>
      </c>
    </row>
    <row r="60" spans="2:14" ht="15" thickBot="1" x14ac:dyDescent="0.25">
      <c r="B60" s="54" t="s">
        <v>188</v>
      </c>
      <c r="C60" s="101">
        <f t="shared" ref="C60:H60" si="9">+C14/$L60*100000</f>
        <v>14.041033015648201</v>
      </c>
      <c r="D60" s="101">
        <f t="shared" si="9"/>
        <v>14.003590260939806</v>
      </c>
      <c r="E60" s="101">
        <f t="shared" si="9"/>
        <v>14.552750663329602</v>
      </c>
      <c r="F60" s="101">
        <f t="shared" si="9"/>
        <v>13.454429858550011</v>
      </c>
      <c r="G60" s="101">
        <f t="shared" si="9"/>
        <v>15.301605757497505</v>
      </c>
      <c r="H60" s="101">
        <f t="shared" si="9"/>
        <v>38.715808368480637</v>
      </c>
      <c r="L60" s="12">
        <v>8012231</v>
      </c>
    </row>
    <row r="61" spans="2:14" ht="15" thickBot="1" x14ac:dyDescent="0.25">
      <c r="B61" s="54" t="s">
        <v>200</v>
      </c>
      <c r="C61" s="101">
        <f t="shared" ref="C61:H61" si="10">+C15/$L61*100000</f>
        <v>15.735197493648112</v>
      </c>
      <c r="D61" s="101">
        <f t="shared" si="10"/>
        <v>16.205185471355644</v>
      </c>
      <c r="E61" s="101">
        <f t="shared" si="10"/>
        <v>17.652748442694836</v>
      </c>
      <c r="F61" s="101">
        <f t="shared" si="10"/>
        <v>14.381632117850426</v>
      </c>
      <c r="G61" s="101">
        <f t="shared" si="10"/>
        <v>14.325233560525522</v>
      </c>
      <c r="H61" s="101">
        <f t="shared" si="10"/>
        <v>20.641871980914729</v>
      </c>
      <c r="L61" s="12">
        <v>5319285</v>
      </c>
    </row>
    <row r="62" spans="2:14" ht="15" thickBot="1" x14ac:dyDescent="0.25">
      <c r="B62" s="54" t="s">
        <v>190</v>
      </c>
      <c r="C62" s="101">
        <f t="shared" ref="C62:H62" si="11">+C16/$L62*100000</f>
        <v>7.585231932688651</v>
      </c>
      <c r="D62" s="101">
        <f t="shared" si="11"/>
        <v>8.7230167225919484</v>
      </c>
      <c r="E62" s="101">
        <f t="shared" si="11"/>
        <v>7.4904165335300439</v>
      </c>
      <c r="F62" s="101">
        <f t="shared" si="11"/>
        <v>11.377847899032977</v>
      </c>
      <c r="G62" s="101">
        <f t="shared" si="11"/>
        <v>12.705263487253491</v>
      </c>
      <c r="H62" s="101">
        <f t="shared" si="11"/>
        <v>12.610448088094884</v>
      </c>
      <c r="L62" s="12">
        <v>1054681</v>
      </c>
    </row>
    <row r="63" spans="2:14" ht="15" thickBot="1" x14ac:dyDescent="0.25">
      <c r="B63" s="54" t="s">
        <v>191</v>
      </c>
      <c r="C63" s="101">
        <f t="shared" ref="C63:H63" si="12">+C17/$L63*100000</f>
        <v>7.7610111193115019</v>
      </c>
      <c r="D63" s="101">
        <f t="shared" si="12"/>
        <v>8.0197114899552187</v>
      </c>
      <c r="E63" s="101">
        <f t="shared" si="12"/>
        <v>9.6827853012362546</v>
      </c>
      <c r="F63" s="101">
        <f t="shared" si="12"/>
        <v>9.4240849305925387</v>
      </c>
      <c r="G63" s="101">
        <f t="shared" si="12"/>
        <v>8.3153690564051796</v>
      </c>
      <c r="H63" s="101">
        <f t="shared" si="12"/>
        <v>10.126271650911198</v>
      </c>
      <c r="L63" s="12">
        <v>2705833</v>
      </c>
    </row>
    <row r="64" spans="2:14" ht="15" thickBot="1" x14ac:dyDescent="0.25">
      <c r="B64" s="54" t="s">
        <v>192</v>
      </c>
      <c r="C64" s="101">
        <f t="shared" ref="C64:H64" si="13">+C18/$L64*100000</f>
        <v>6.7196745794282648</v>
      </c>
      <c r="D64" s="101">
        <f t="shared" si="13"/>
        <v>7.5471504299735717</v>
      </c>
      <c r="E64" s="101">
        <f t="shared" si="13"/>
        <v>7.0050110796163025</v>
      </c>
      <c r="F64" s="101">
        <f t="shared" si="13"/>
        <v>10.172246231703511</v>
      </c>
      <c r="G64" s="101">
        <f t="shared" si="13"/>
        <v>8.6884964307257189</v>
      </c>
      <c r="H64" s="101">
        <f t="shared" si="13"/>
        <v>12.882942983489858</v>
      </c>
      <c r="L64" s="12">
        <v>7009268</v>
      </c>
    </row>
    <row r="65" spans="2:12" ht="15" thickBot="1" x14ac:dyDescent="0.25">
      <c r="B65" s="54" t="s">
        <v>193</v>
      </c>
      <c r="C65" s="101">
        <f t="shared" ref="C65:H65" si="14">+C19/$L65*100000</f>
        <v>18.807874059925073</v>
      </c>
      <c r="D65" s="101">
        <f t="shared" si="14"/>
        <v>19.190407091652364</v>
      </c>
      <c r="E65" s="101">
        <f t="shared" si="14"/>
        <v>18.807874059925073</v>
      </c>
      <c r="F65" s="101">
        <f t="shared" si="14"/>
        <v>21.549360787303982</v>
      </c>
      <c r="G65" s="101">
        <f t="shared" si="14"/>
        <v>16.831453396000747</v>
      </c>
      <c r="H65" s="101">
        <f t="shared" si="14"/>
        <v>30.538887032895293</v>
      </c>
      <c r="L65" s="12">
        <v>1568492</v>
      </c>
    </row>
    <row r="66" spans="2:12" ht="15" thickBot="1" x14ac:dyDescent="0.25">
      <c r="B66" s="54" t="s">
        <v>194</v>
      </c>
      <c r="C66" s="101">
        <f t="shared" ref="C66:H66" si="15">+C20/$L66*100000</f>
        <v>5.4545481349130887</v>
      </c>
      <c r="D66" s="101">
        <f t="shared" si="15"/>
        <v>6.3390694540881842</v>
      </c>
      <c r="E66" s="101">
        <f t="shared" si="15"/>
        <v>2.948404397250318</v>
      </c>
      <c r="F66" s="101">
        <f t="shared" si="15"/>
        <v>5.7493885746381199</v>
      </c>
      <c r="G66" s="101">
        <f t="shared" si="15"/>
        <v>5.4545481349130887</v>
      </c>
      <c r="H66" s="101">
        <f t="shared" si="15"/>
        <v>6.3390694540881842</v>
      </c>
      <c r="L66" s="12">
        <v>678333</v>
      </c>
    </row>
    <row r="67" spans="2:12" ht="15" thickBot="1" x14ac:dyDescent="0.25">
      <c r="B67" s="54" t="s">
        <v>195</v>
      </c>
      <c r="C67" s="101">
        <f t="shared" ref="C67:H67" si="16">+C21/$L67*100000</f>
        <v>5.5663191009137742</v>
      </c>
      <c r="D67" s="101">
        <f t="shared" si="16"/>
        <v>4.6685256975405851</v>
      </c>
      <c r="E67" s="101">
        <f t="shared" si="16"/>
        <v>4.5338566870346062</v>
      </c>
      <c r="F67" s="101">
        <f t="shared" si="16"/>
        <v>6.5538918446242826</v>
      </c>
      <c r="G67" s="101">
        <f t="shared" si="16"/>
        <v>6.8681195358048983</v>
      </c>
      <c r="H67" s="101">
        <f t="shared" si="16"/>
        <v>8.0352509601900444</v>
      </c>
      <c r="L67" s="12">
        <v>2227684</v>
      </c>
    </row>
    <row r="68" spans="2:12" ht="15" thickBot="1" x14ac:dyDescent="0.25">
      <c r="B68" s="54" t="s">
        <v>196</v>
      </c>
      <c r="C68" s="101">
        <f t="shared" ref="C68:H69" si="17">+C22/$L68*100000</f>
        <v>8.9455371023862984</v>
      </c>
      <c r="D68" s="101">
        <f t="shared" si="17"/>
        <v>8.020136712484268</v>
      </c>
      <c r="E68" s="101">
        <f t="shared" si="17"/>
        <v>9.5624706956543193</v>
      </c>
      <c r="F68" s="101">
        <f t="shared" si="17"/>
        <v>10.17940428892234</v>
      </c>
      <c r="G68" s="101">
        <f t="shared" si="17"/>
        <v>9.2540038990203097</v>
      </c>
      <c r="H68" s="101">
        <f t="shared" si="17"/>
        <v>11.721738272092391</v>
      </c>
      <c r="L68" s="12">
        <v>324184</v>
      </c>
    </row>
    <row r="69" spans="2:12" ht="15" thickBot="1" x14ac:dyDescent="0.25">
      <c r="B69" s="56" t="s">
        <v>197</v>
      </c>
      <c r="C69" s="102">
        <f t="shared" si="17"/>
        <v>11.637259345209795</v>
      </c>
      <c r="D69" s="102">
        <f t="shared" si="17"/>
        <v>11.277322903815007</v>
      </c>
      <c r="E69" s="102">
        <f t="shared" si="17"/>
        <v>11.916981379665176</v>
      </c>
      <c r="F69" s="102">
        <f t="shared" si="17"/>
        <v>12.811680533989362</v>
      </c>
      <c r="G69" s="102">
        <f t="shared" si="17"/>
        <v>12.587491550492038</v>
      </c>
      <c r="H69" s="102">
        <f t="shared" si="17"/>
        <v>19.827355971690075</v>
      </c>
      <c r="L69" s="12">
        <v>48619695</v>
      </c>
    </row>
  </sheetData>
  <phoneticPr fontId="0" type="noConversion"/>
  <pageMargins left="0.75" right="0.75" top="1" bottom="1" header="0" footer="0"/>
  <pageSetup paperSize="9" scale="47" fitToHeight="0" orientation="portrait" verticalDpi="0"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5">
    <pageSetUpPr fitToPage="1"/>
  </sheetPr>
  <dimension ref="A2:R72"/>
  <sheetViews>
    <sheetView topLeftCell="A21" zoomScaleNormal="100" workbookViewId="0"/>
  </sheetViews>
  <sheetFormatPr baseColWidth="10" defaultColWidth="11.42578125" defaultRowHeight="12.75" x14ac:dyDescent="0.2"/>
  <cols>
    <col min="1" max="1" width="10.42578125" style="12" customWidth="1"/>
    <col min="2" max="2" width="32.85546875" style="12" bestFit="1" customWidth="1"/>
    <col min="3" max="10" width="12.42578125" style="12" customWidth="1"/>
    <col min="11" max="11" width="11.85546875" style="12" customWidth="1"/>
    <col min="12" max="12" width="12.42578125" style="12" hidden="1" customWidth="1"/>
    <col min="13" max="13" width="12.42578125" style="12" customWidth="1"/>
    <col min="14" max="14" width="15" style="12" customWidth="1"/>
    <col min="15" max="15" width="13.42578125" style="12" hidden="1" customWidth="1"/>
    <col min="16" max="17" width="0.140625" style="12" hidden="1" customWidth="1"/>
    <col min="18" max="59" width="12.42578125" style="12" customWidth="1"/>
    <col min="60" max="16384" width="11.42578125" style="12"/>
  </cols>
  <sheetData>
    <row r="2" spans="1:8" ht="40.5" customHeight="1" x14ac:dyDescent="0.2">
      <c r="B2" s="10"/>
      <c r="C2" s="74"/>
      <c r="D2" s="74"/>
      <c r="E2" s="19"/>
      <c r="F2" s="20"/>
    </row>
    <row r="3" spans="1:8" ht="27.95" customHeight="1" x14ac:dyDescent="0.2">
      <c r="B3" s="10"/>
      <c r="C3" s="10"/>
      <c r="D3" s="10"/>
      <c r="E3" s="75"/>
      <c r="F3" s="75"/>
    </row>
    <row r="5" spans="1:8" ht="39" customHeight="1" x14ac:dyDescent="0.2">
      <c r="C5" s="38" t="s">
        <v>103</v>
      </c>
      <c r="D5" s="38" t="s">
        <v>104</v>
      </c>
      <c r="E5" s="38" t="s">
        <v>105</v>
      </c>
      <c r="F5" s="60" t="s">
        <v>106</v>
      </c>
      <c r="G5" s="38" t="s">
        <v>107</v>
      </c>
      <c r="H5" s="38" t="s">
        <v>316</v>
      </c>
    </row>
    <row r="6" spans="1:8" ht="17.100000000000001" customHeight="1" thickBot="1" x14ac:dyDescent="0.25">
      <c r="B6" s="54" t="s">
        <v>180</v>
      </c>
      <c r="C6" s="40">
        <v>53230</v>
      </c>
      <c r="D6" s="40">
        <v>56469</v>
      </c>
      <c r="E6" s="40">
        <v>46256</v>
      </c>
      <c r="F6" s="40">
        <v>61429</v>
      </c>
      <c r="G6" s="40">
        <v>97450</v>
      </c>
      <c r="H6" s="40">
        <v>35264</v>
      </c>
    </row>
    <row r="7" spans="1:8" ht="17.100000000000001" customHeight="1" thickBot="1" x14ac:dyDescent="0.25">
      <c r="B7" s="54" t="s">
        <v>181</v>
      </c>
      <c r="C7" s="40">
        <v>6272</v>
      </c>
      <c r="D7" s="40">
        <v>6388</v>
      </c>
      <c r="E7" s="40">
        <v>5817</v>
      </c>
      <c r="F7" s="40">
        <v>6462</v>
      </c>
      <c r="G7" s="40">
        <v>8061</v>
      </c>
      <c r="H7" s="40">
        <v>5583</v>
      </c>
    </row>
    <row r="8" spans="1:8" ht="17.100000000000001" customHeight="1" thickBot="1" x14ac:dyDescent="0.25">
      <c r="B8" s="54" t="s">
        <v>182</v>
      </c>
      <c r="C8" s="40">
        <v>5968</v>
      </c>
      <c r="D8" s="40">
        <v>5488</v>
      </c>
      <c r="E8" s="40">
        <v>4704</v>
      </c>
      <c r="F8" s="40">
        <v>5812</v>
      </c>
      <c r="G8" s="40">
        <v>10559</v>
      </c>
      <c r="H8" s="40">
        <v>3032</v>
      </c>
    </row>
    <row r="9" spans="1:8" ht="17.100000000000001" customHeight="1" thickBot="1" x14ac:dyDescent="0.25">
      <c r="B9" s="54" t="s">
        <v>183</v>
      </c>
      <c r="C9" s="40">
        <v>8999</v>
      </c>
      <c r="D9" s="40">
        <v>7078</v>
      </c>
      <c r="E9" s="40">
        <v>6791</v>
      </c>
      <c r="F9" s="40">
        <v>8139</v>
      </c>
      <c r="G9" s="40">
        <v>13871</v>
      </c>
      <c r="H9" s="40">
        <v>5265</v>
      </c>
    </row>
    <row r="10" spans="1:8" ht="17.100000000000001" customHeight="1" thickBot="1" x14ac:dyDescent="0.25">
      <c r="B10" s="54" t="s">
        <v>184</v>
      </c>
      <c r="C10" s="40">
        <v>18333</v>
      </c>
      <c r="D10" s="40">
        <v>20523</v>
      </c>
      <c r="E10" s="40">
        <v>16732</v>
      </c>
      <c r="F10" s="40">
        <v>23064</v>
      </c>
      <c r="G10" s="40">
        <v>32029</v>
      </c>
      <c r="H10" s="40">
        <v>18214</v>
      </c>
    </row>
    <row r="11" spans="1:8" ht="17.100000000000001" customHeight="1" thickBot="1" x14ac:dyDescent="0.25">
      <c r="A11" s="67"/>
      <c r="B11" s="54" t="s">
        <v>185</v>
      </c>
      <c r="C11" s="40">
        <v>3452</v>
      </c>
      <c r="D11" s="40">
        <v>3156</v>
      </c>
      <c r="E11" s="40">
        <v>2694</v>
      </c>
      <c r="F11" s="40">
        <v>2860</v>
      </c>
      <c r="G11" s="40">
        <v>3910</v>
      </c>
      <c r="H11" s="40">
        <v>2117</v>
      </c>
    </row>
    <row r="12" spans="1:8" ht="17.100000000000001" customHeight="1" thickBot="1" x14ac:dyDescent="0.25">
      <c r="A12" s="67"/>
      <c r="B12" s="54" t="s">
        <v>186</v>
      </c>
      <c r="C12" s="40">
        <v>11589</v>
      </c>
      <c r="D12" s="40">
        <v>10843</v>
      </c>
      <c r="E12" s="40">
        <v>11599</v>
      </c>
      <c r="F12" s="40">
        <v>13614</v>
      </c>
      <c r="G12" s="40">
        <v>19391</v>
      </c>
      <c r="H12" s="40">
        <v>8909</v>
      </c>
    </row>
    <row r="13" spans="1:8" ht="17.100000000000001" customHeight="1" thickBot="1" x14ac:dyDescent="0.25">
      <c r="A13" s="67"/>
      <c r="B13" s="54" t="s">
        <v>187</v>
      </c>
      <c r="C13" s="40">
        <v>12046</v>
      </c>
      <c r="D13" s="40">
        <v>11138</v>
      </c>
      <c r="E13" s="40">
        <v>10251</v>
      </c>
      <c r="F13" s="40">
        <v>14401</v>
      </c>
      <c r="G13" s="40">
        <v>19058</v>
      </c>
      <c r="H13" s="40">
        <v>10368</v>
      </c>
    </row>
    <row r="14" spans="1:8" ht="17.100000000000001" customHeight="1" thickBot="1" x14ac:dyDescent="0.25">
      <c r="A14" s="67"/>
      <c r="B14" s="54" t="s">
        <v>188</v>
      </c>
      <c r="C14" s="40">
        <v>48958</v>
      </c>
      <c r="D14" s="40">
        <v>34770</v>
      </c>
      <c r="E14" s="40">
        <v>30520</v>
      </c>
      <c r="F14" s="40">
        <v>41301</v>
      </c>
      <c r="G14" s="40">
        <v>87684</v>
      </c>
      <c r="H14" s="40">
        <v>33355</v>
      </c>
    </row>
    <row r="15" spans="1:8" ht="17.100000000000001" customHeight="1" thickBot="1" x14ac:dyDescent="0.25">
      <c r="A15" s="67"/>
      <c r="B15" s="54" t="s">
        <v>189</v>
      </c>
      <c r="C15" s="40">
        <v>33924</v>
      </c>
      <c r="D15" s="40">
        <v>32470</v>
      </c>
      <c r="E15" s="40">
        <v>28175</v>
      </c>
      <c r="F15" s="40">
        <v>34429</v>
      </c>
      <c r="G15" s="40">
        <v>52333</v>
      </c>
      <c r="H15" s="40">
        <v>26897</v>
      </c>
    </row>
    <row r="16" spans="1:8" ht="17.100000000000001" customHeight="1" thickBot="1" x14ac:dyDescent="0.25">
      <c r="B16" s="54" t="s">
        <v>190</v>
      </c>
      <c r="C16" s="40">
        <v>5271</v>
      </c>
      <c r="D16" s="40">
        <v>5932</v>
      </c>
      <c r="E16" s="40">
        <v>4827</v>
      </c>
      <c r="F16" s="40">
        <v>6559</v>
      </c>
      <c r="G16" s="40">
        <v>9840</v>
      </c>
      <c r="H16" s="40">
        <v>3535</v>
      </c>
    </row>
    <row r="17" spans="2:18" ht="17.100000000000001" customHeight="1" thickBot="1" x14ac:dyDescent="0.25">
      <c r="B17" s="54" t="s">
        <v>191</v>
      </c>
      <c r="C17" s="40">
        <v>12942</v>
      </c>
      <c r="D17" s="40">
        <v>12980</v>
      </c>
      <c r="E17" s="40">
        <v>13047</v>
      </c>
      <c r="F17" s="40">
        <v>16780</v>
      </c>
      <c r="G17" s="40">
        <v>23967</v>
      </c>
      <c r="H17" s="40">
        <v>10205</v>
      </c>
    </row>
    <row r="18" spans="2:18" ht="17.100000000000001" customHeight="1" thickBot="1" x14ac:dyDescent="0.25">
      <c r="B18" s="54" t="s">
        <v>192</v>
      </c>
      <c r="C18" s="40">
        <v>54695</v>
      </c>
      <c r="D18" s="40">
        <v>49142</v>
      </c>
      <c r="E18" s="40">
        <v>45053</v>
      </c>
      <c r="F18" s="40">
        <v>70314</v>
      </c>
      <c r="G18" s="40">
        <v>80608</v>
      </c>
      <c r="H18" s="40">
        <v>47553</v>
      </c>
    </row>
    <row r="19" spans="2:18" ht="17.100000000000001" customHeight="1" thickBot="1" x14ac:dyDescent="0.25">
      <c r="B19" s="54" t="s">
        <v>193</v>
      </c>
      <c r="C19" s="40">
        <v>10051</v>
      </c>
      <c r="D19" s="40">
        <v>10933</v>
      </c>
      <c r="E19" s="40">
        <v>8406</v>
      </c>
      <c r="F19" s="40">
        <v>11567</v>
      </c>
      <c r="G19" s="40">
        <v>13548</v>
      </c>
      <c r="H19" s="40">
        <v>9124</v>
      </c>
    </row>
    <row r="20" spans="2:18" ht="17.100000000000001" customHeight="1" thickBot="1" x14ac:dyDescent="0.25">
      <c r="B20" s="54" t="s">
        <v>194</v>
      </c>
      <c r="C20" s="40">
        <v>2512</v>
      </c>
      <c r="D20" s="40">
        <v>2471</v>
      </c>
      <c r="E20" s="40">
        <v>2006</v>
      </c>
      <c r="F20" s="40">
        <v>2212</v>
      </c>
      <c r="G20" s="40">
        <v>3762</v>
      </c>
      <c r="H20" s="40">
        <v>1223</v>
      </c>
    </row>
    <row r="21" spans="2:18" ht="17.100000000000001" customHeight="1" thickBot="1" x14ac:dyDescent="0.25">
      <c r="B21" s="54" t="s">
        <v>195</v>
      </c>
      <c r="C21" s="40">
        <v>7231</v>
      </c>
      <c r="D21" s="40">
        <v>6590</v>
      </c>
      <c r="E21" s="40">
        <v>5430</v>
      </c>
      <c r="F21" s="40">
        <v>6660</v>
      </c>
      <c r="G21" s="40">
        <v>9473</v>
      </c>
      <c r="H21" s="40">
        <v>5228</v>
      </c>
    </row>
    <row r="22" spans="2:18" ht="17.100000000000001" customHeight="1" thickBot="1" x14ac:dyDescent="0.25">
      <c r="B22" s="54" t="s">
        <v>196</v>
      </c>
      <c r="C22" s="40">
        <v>1361</v>
      </c>
      <c r="D22" s="40">
        <v>1558</v>
      </c>
      <c r="E22" s="40">
        <v>1385</v>
      </c>
      <c r="F22" s="40">
        <v>1534</v>
      </c>
      <c r="G22" s="40">
        <v>2974</v>
      </c>
      <c r="H22" s="40">
        <v>931</v>
      </c>
    </row>
    <row r="23" spans="2:18" ht="17.100000000000001" customHeight="1" thickBot="1" x14ac:dyDescent="0.25">
      <c r="B23" s="56" t="s">
        <v>197</v>
      </c>
      <c r="C23" s="57">
        <v>296834</v>
      </c>
      <c r="D23" s="57">
        <v>277929</v>
      </c>
      <c r="E23" s="57">
        <v>243693</v>
      </c>
      <c r="F23" s="57">
        <v>327137</v>
      </c>
      <c r="G23" s="57">
        <v>488518</v>
      </c>
      <c r="H23" s="57">
        <v>226803</v>
      </c>
    </row>
    <row r="24" spans="2:18" x14ac:dyDescent="0.2">
      <c r="C24" s="18"/>
      <c r="G24" s="18"/>
      <c r="I24" s="18"/>
    </row>
    <row r="25" spans="2:18" ht="19.5" customHeight="1" x14ac:dyDescent="0.2">
      <c r="B25" s="188"/>
      <c r="C25" s="188"/>
      <c r="D25" s="188"/>
      <c r="E25" s="188"/>
      <c r="F25" s="189"/>
      <c r="G25" s="189"/>
      <c r="H25" s="189"/>
      <c r="I25" s="189"/>
      <c r="J25" s="189"/>
      <c r="K25" s="189"/>
      <c r="L25" s="189"/>
      <c r="M25" s="189"/>
      <c r="N25" s="189"/>
      <c r="O25" s="189"/>
      <c r="P25" s="189"/>
      <c r="Q25" s="189"/>
      <c r="R25" s="189"/>
    </row>
    <row r="26" spans="2:18" ht="24" customHeight="1" x14ac:dyDescent="0.2"/>
    <row r="28" spans="2:18" ht="34.5" customHeight="1" x14ac:dyDescent="0.2">
      <c r="C28" s="39" t="s">
        <v>198</v>
      </c>
      <c r="D28" s="39" t="s">
        <v>317</v>
      </c>
    </row>
    <row r="29" spans="2:18" ht="17.100000000000001" customHeight="1" thickBot="1" x14ac:dyDescent="0.25">
      <c r="B29" s="54" t="s">
        <v>180</v>
      </c>
      <c r="C29" s="36">
        <f t="shared" ref="C29:D46" si="0">+(G6-C6)/C6</f>
        <v>0.83073454818711256</v>
      </c>
      <c r="D29" s="36">
        <f t="shared" si="0"/>
        <v>-0.37551576971435657</v>
      </c>
    </row>
    <row r="30" spans="2:18" ht="17.100000000000001" customHeight="1" thickBot="1" x14ac:dyDescent="0.25">
      <c r="B30" s="54" t="s">
        <v>181</v>
      </c>
      <c r="C30" s="36">
        <f t="shared" si="0"/>
        <v>0.28523596938775508</v>
      </c>
      <c r="D30" s="36">
        <f t="shared" si="0"/>
        <v>-0.126017532874139</v>
      </c>
    </row>
    <row r="31" spans="2:18" ht="17.100000000000001" customHeight="1" thickBot="1" x14ac:dyDescent="0.25">
      <c r="B31" s="54" t="s">
        <v>182</v>
      </c>
      <c r="C31" s="36">
        <f t="shared" si="0"/>
        <v>0.76926943699731909</v>
      </c>
      <c r="D31" s="36">
        <f t="shared" si="0"/>
        <v>-0.44752186588921283</v>
      </c>
    </row>
    <row r="32" spans="2:18" ht="17.100000000000001" customHeight="1" thickBot="1" x14ac:dyDescent="0.25">
      <c r="B32" s="54" t="s">
        <v>183</v>
      </c>
      <c r="C32" s="36">
        <f t="shared" si="0"/>
        <v>0.54139348816535171</v>
      </c>
      <c r="D32" s="36">
        <f t="shared" si="0"/>
        <v>-0.25614580389940661</v>
      </c>
    </row>
    <row r="33" spans="2:4" ht="17.100000000000001" customHeight="1" thickBot="1" x14ac:dyDescent="0.25">
      <c r="B33" s="54" t="s">
        <v>184</v>
      </c>
      <c r="C33" s="36">
        <f t="shared" si="0"/>
        <v>0.74706812851142745</v>
      </c>
      <c r="D33" s="36">
        <f t="shared" si="0"/>
        <v>-0.11250791794571943</v>
      </c>
    </row>
    <row r="34" spans="2:4" ht="17.100000000000001" customHeight="1" thickBot="1" x14ac:dyDescent="0.25">
      <c r="B34" s="54" t="s">
        <v>185</v>
      </c>
      <c r="C34" s="36">
        <f t="shared" si="0"/>
        <v>0.13267670915411356</v>
      </c>
      <c r="D34" s="36">
        <f t="shared" si="0"/>
        <v>-0.32921419518377693</v>
      </c>
    </row>
    <row r="35" spans="2:4" ht="17.100000000000001" customHeight="1" thickBot="1" x14ac:dyDescent="0.25">
      <c r="B35" s="54" t="s">
        <v>186</v>
      </c>
      <c r="C35" s="36">
        <f t="shared" si="0"/>
        <v>0.67322460954353269</v>
      </c>
      <c r="D35" s="36">
        <f t="shared" si="0"/>
        <v>-0.17836392142396015</v>
      </c>
    </row>
    <row r="36" spans="2:4" ht="17.100000000000001" customHeight="1" thickBot="1" x14ac:dyDescent="0.25">
      <c r="B36" s="54" t="s">
        <v>187</v>
      </c>
      <c r="C36" s="36">
        <f t="shared" si="0"/>
        <v>0.58210194255354475</v>
      </c>
      <c r="D36" s="36">
        <f t="shared" si="0"/>
        <v>-6.9132698868737658E-2</v>
      </c>
    </row>
    <row r="37" spans="2:4" ht="17.100000000000001" customHeight="1" thickBot="1" x14ac:dyDescent="0.25">
      <c r="B37" s="54" t="s">
        <v>188</v>
      </c>
      <c r="C37" s="36">
        <f t="shared" si="0"/>
        <v>0.79100453449895824</v>
      </c>
      <c r="D37" s="36">
        <f t="shared" si="0"/>
        <v>-4.0696002300834054E-2</v>
      </c>
    </row>
    <row r="38" spans="2:4" ht="17.100000000000001" customHeight="1" thickBot="1" x14ac:dyDescent="0.25">
      <c r="B38" s="54" t="s">
        <v>189</v>
      </c>
      <c r="C38" s="36">
        <f t="shared" si="0"/>
        <v>0.54265416814054945</v>
      </c>
      <c r="D38" s="36">
        <f t="shared" si="0"/>
        <v>-0.17163535571296581</v>
      </c>
    </row>
    <row r="39" spans="2:4" ht="17.100000000000001" customHeight="1" thickBot="1" x14ac:dyDescent="0.25">
      <c r="B39" s="54" t="s">
        <v>190</v>
      </c>
      <c r="C39" s="36">
        <f t="shared" si="0"/>
        <v>0.86681844052361978</v>
      </c>
      <c r="D39" s="36">
        <f t="shared" si="0"/>
        <v>-0.4040795684423466</v>
      </c>
    </row>
    <row r="40" spans="2:4" ht="17.100000000000001" customHeight="1" thickBot="1" x14ac:dyDescent="0.25">
      <c r="B40" s="54" t="s">
        <v>191</v>
      </c>
      <c r="C40" s="36">
        <f t="shared" si="0"/>
        <v>0.85187760778859523</v>
      </c>
      <c r="D40" s="36">
        <f t="shared" si="0"/>
        <v>-0.21379044684129431</v>
      </c>
    </row>
    <row r="41" spans="2:4" ht="17.100000000000001" customHeight="1" thickBot="1" x14ac:dyDescent="0.25">
      <c r="B41" s="54" t="s">
        <v>192</v>
      </c>
      <c r="C41" s="36">
        <f t="shared" si="0"/>
        <v>0.47377273973855016</v>
      </c>
      <c r="D41" s="36">
        <f t="shared" si="0"/>
        <v>-3.2334866305807661E-2</v>
      </c>
    </row>
    <row r="42" spans="2:4" ht="17.100000000000001" customHeight="1" thickBot="1" x14ac:dyDescent="0.25">
      <c r="B42" s="54" t="s">
        <v>193</v>
      </c>
      <c r="C42" s="36">
        <f t="shared" si="0"/>
        <v>0.34792557954432396</v>
      </c>
      <c r="D42" s="36">
        <f t="shared" si="0"/>
        <v>-0.16546236165736761</v>
      </c>
    </row>
    <row r="43" spans="2:4" ht="17.100000000000001" customHeight="1" thickBot="1" x14ac:dyDescent="0.25">
      <c r="B43" s="54" t="s">
        <v>194</v>
      </c>
      <c r="C43" s="36">
        <f t="shared" si="0"/>
        <v>0.49761146496815284</v>
      </c>
      <c r="D43" s="36">
        <f t="shared" si="0"/>
        <v>-0.50505868069607451</v>
      </c>
    </row>
    <row r="44" spans="2:4" ht="17.100000000000001" customHeight="1" thickBot="1" x14ac:dyDescent="0.25">
      <c r="B44" s="54" t="s">
        <v>195</v>
      </c>
      <c r="C44" s="36">
        <f t="shared" si="0"/>
        <v>0.31005393444890056</v>
      </c>
      <c r="D44" s="36">
        <f t="shared" si="0"/>
        <v>-0.20667678300455236</v>
      </c>
    </row>
    <row r="45" spans="2:4" ht="17.100000000000001" customHeight="1" thickBot="1" x14ac:dyDescent="0.25">
      <c r="B45" s="54" t="s">
        <v>196</v>
      </c>
      <c r="C45" s="36">
        <f t="shared" si="0"/>
        <v>1.1851579720793535</v>
      </c>
      <c r="D45" s="36">
        <f t="shared" si="0"/>
        <v>-0.40243902439024393</v>
      </c>
    </row>
    <row r="46" spans="2:4" ht="17.100000000000001" customHeight="1" thickBot="1" x14ac:dyDescent="0.25">
      <c r="B46" s="56" t="s">
        <v>197</v>
      </c>
      <c r="C46" s="65">
        <f t="shared" si="0"/>
        <v>0.64576160412890704</v>
      </c>
      <c r="D46" s="65">
        <f t="shared" si="0"/>
        <v>-0.18395345573869584</v>
      </c>
    </row>
    <row r="52" spans="2:14" ht="39" customHeight="1" x14ac:dyDescent="0.2">
      <c r="C52" s="38" t="s">
        <v>103</v>
      </c>
      <c r="D52" s="38" t="s">
        <v>104</v>
      </c>
      <c r="E52" s="38" t="s">
        <v>105</v>
      </c>
      <c r="F52" s="60" t="s">
        <v>106</v>
      </c>
      <c r="G52" s="38" t="s">
        <v>107</v>
      </c>
      <c r="H52" s="38" t="s">
        <v>316</v>
      </c>
      <c r="K52" s="109"/>
      <c r="L52" s="121">
        <v>45292</v>
      </c>
      <c r="N52" s="118"/>
    </row>
    <row r="53" spans="2:14" ht="15" thickBot="1" x14ac:dyDescent="0.25">
      <c r="B53" s="54" t="s">
        <v>180</v>
      </c>
      <c r="C53" s="101">
        <f t="shared" ref="C53:H70" si="1">+C6/$L53*100000</f>
        <v>604.81584760685848</v>
      </c>
      <c r="D53" s="101">
        <f t="shared" si="1"/>
        <v>641.61837494855718</v>
      </c>
      <c r="E53" s="101">
        <f t="shared" si="1"/>
        <v>525.57508635924944</v>
      </c>
      <c r="F53" s="101">
        <f t="shared" si="1"/>
        <v>697.97544059067661</v>
      </c>
      <c r="G53" s="101">
        <f t="shared" si="1"/>
        <v>1107.2572675049478</v>
      </c>
      <c r="H53" s="184">
        <f t="shared" si="1"/>
        <v>400.68055701687513</v>
      </c>
      <c r="K53" s="109"/>
      <c r="L53" s="12">
        <v>8801026</v>
      </c>
    </row>
    <row r="54" spans="2:14" ht="15" thickBot="1" x14ac:dyDescent="0.25">
      <c r="B54" s="54" t="s">
        <v>181</v>
      </c>
      <c r="C54" s="101">
        <f t="shared" si="1"/>
        <v>464.04570613447413</v>
      </c>
      <c r="D54" s="101">
        <f t="shared" si="1"/>
        <v>472.62818411782854</v>
      </c>
      <c r="E54" s="101">
        <f t="shared" si="1"/>
        <v>430.381676113558</v>
      </c>
      <c r="F54" s="101">
        <f t="shared" si="1"/>
        <v>478.10321317617536</v>
      </c>
      <c r="G54" s="101">
        <f t="shared" ref="G54:H54" si="2">+G7/$L54*100000</f>
        <v>596.40823296396616</v>
      </c>
      <c r="H54" s="184">
        <f t="shared" si="2"/>
        <v>413.06874638851542</v>
      </c>
      <c r="K54" s="109"/>
      <c r="L54" s="12">
        <v>1351591</v>
      </c>
    </row>
    <row r="55" spans="2:14" ht="15" thickBot="1" x14ac:dyDescent="0.25">
      <c r="B55" s="54" t="s">
        <v>182</v>
      </c>
      <c r="C55" s="101">
        <f t="shared" si="1"/>
        <v>591.12578360319299</v>
      </c>
      <c r="D55" s="101">
        <f t="shared" si="1"/>
        <v>543.58215489516135</v>
      </c>
      <c r="E55" s="101">
        <f t="shared" si="1"/>
        <v>465.92756133870972</v>
      </c>
      <c r="F55" s="101">
        <f t="shared" si="1"/>
        <v>575.67410427308266</v>
      </c>
      <c r="G55" s="101">
        <f t="shared" ref="G55:H55" si="3">+G8/$L55*100000</f>
        <v>1045.8607823502202</v>
      </c>
      <c r="H55" s="184">
        <f t="shared" si="3"/>
        <v>300.31725467239966</v>
      </c>
      <c r="K55" s="109"/>
      <c r="L55" s="12">
        <v>1009599</v>
      </c>
    </row>
    <row r="56" spans="2:14" ht="15" thickBot="1" x14ac:dyDescent="0.25">
      <c r="B56" s="54" t="s">
        <v>183</v>
      </c>
      <c r="C56" s="101">
        <f t="shared" si="1"/>
        <v>730.5758876671581</v>
      </c>
      <c r="D56" s="101">
        <f t="shared" si="1"/>
        <v>574.62119490033842</v>
      </c>
      <c r="E56" s="101">
        <f t="shared" si="1"/>
        <v>551.32135272226594</v>
      </c>
      <c r="F56" s="101">
        <f t="shared" si="1"/>
        <v>660.75754525202797</v>
      </c>
      <c r="G56" s="101">
        <f t="shared" ref="G56:H56" si="4">+G9/$L56*100000</f>
        <v>1126.1049158607791</v>
      </c>
      <c r="H56" s="184">
        <f t="shared" si="4"/>
        <v>427.43438699495357</v>
      </c>
      <c r="K56" s="109"/>
      <c r="L56" s="12">
        <v>1231768</v>
      </c>
    </row>
    <row r="57" spans="2:14" ht="15" thickBot="1" x14ac:dyDescent="0.25">
      <c r="B57" s="54" t="s">
        <v>184</v>
      </c>
      <c r="C57" s="101">
        <f t="shared" si="1"/>
        <v>818.8930092363878</v>
      </c>
      <c r="D57" s="101">
        <f t="shared" si="1"/>
        <v>916.71528001736681</v>
      </c>
      <c r="E57" s="101">
        <f t="shared" si="1"/>
        <v>747.38001584810127</v>
      </c>
      <c r="F57" s="101">
        <f t="shared" si="1"/>
        <v>1030.2159147454342</v>
      </c>
      <c r="G57" s="101">
        <f t="shared" ref="G57:H57" si="5">+G10/$L57*100000</f>
        <v>1430.661877097707</v>
      </c>
      <c r="H57" s="184">
        <f t="shared" si="5"/>
        <v>813.5775525135856</v>
      </c>
      <c r="K57" s="109"/>
      <c r="L57" s="12">
        <v>2238754</v>
      </c>
    </row>
    <row r="58" spans="2:14" ht="15" thickBot="1" x14ac:dyDescent="0.25">
      <c r="B58" s="54" t="s">
        <v>185</v>
      </c>
      <c r="C58" s="101">
        <f t="shared" si="1"/>
        <v>584.24205087238579</v>
      </c>
      <c r="D58" s="101">
        <f t="shared" si="1"/>
        <v>534.14481823674669</v>
      </c>
      <c r="E58" s="101">
        <f t="shared" si="1"/>
        <v>455.95251594733696</v>
      </c>
      <c r="F58" s="101">
        <f t="shared" si="1"/>
        <v>484.04758560110758</v>
      </c>
      <c r="G58" s="101">
        <f t="shared" ref="G58:H58" si="6">+G11/$L58*100000</f>
        <v>661.75736353158413</v>
      </c>
      <c r="H58" s="184">
        <f t="shared" si="6"/>
        <v>358.29676178935131</v>
      </c>
      <c r="K58" s="109"/>
      <c r="L58" s="12">
        <v>590851</v>
      </c>
    </row>
    <row r="59" spans="2:14" ht="15" thickBot="1" x14ac:dyDescent="0.25">
      <c r="B59" s="54" t="s">
        <v>199</v>
      </c>
      <c r="C59" s="101">
        <f t="shared" si="1"/>
        <v>484.55438473843935</v>
      </c>
      <c r="D59" s="101">
        <f t="shared" si="1"/>
        <v>453.36294708075741</v>
      </c>
      <c r="E59" s="101">
        <f t="shared" si="1"/>
        <v>484.97250052473527</v>
      </c>
      <c r="F59" s="101">
        <f t="shared" si="1"/>
        <v>569.22283146338009</v>
      </c>
      <c r="G59" s="101">
        <f t="shared" ref="G59:H59" si="7">+G12/$L59*100000</f>
        <v>810.76832120658185</v>
      </c>
      <c r="H59" s="184">
        <f t="shared" si="7"/>
        <v>372.4993540111102</v>
      </c>
      <c r="K59" s="109"/>
      <c r="L59" s="12">
        <v>2391682</v>
      </c>
    </row>
    <row r="60" spans="2:14" ht="15" thickBot="1" x14ac:dyDescent="0.25">
      <c r="B60" s="54" t="s">
        <v>187</v>
      </c>
      <c r="C60" s="101">
        <f t="shared" si="1"/>
        <v>572.4107158555297</v>
      </c>
      <c r="D60" s="101">
        <f t="shared" si="1"/>
        <v>529.26370190925536</v>
      </c>
      <c r="E60" s="101">
        <f t="shared" si="1"/>
        <v>487.1145814573332</v>
      </c>
      <c r="F60" s="101">
        <f t="shared" si="1"/>
        <v>684.31734343645053</v>
      </c>
      <c r="G60" s="101">
        <f t="shared" ref="G60:H60" si="8">+G13/$L60*100000</f>
        <v>905.61210549349869</v>
      </c>
      <c r="H60" s="184">
        <f t="shared" si="8"/>
        <v>492.67427378300954</v>
      </c>
      <c r="K60" s="109"/>
      <c r="L60" s="12">
        <v>2104433</v>
      </c>
    </row>
    <row r="61" spans="2:14" ht="15" thickBot="1" x14ac:dyDescent="0.25">
      <c r="B61" s="54" t="s">
        <v>188</v>
      </c>
      <c r="C61" s="101">
        <f t="shared" si="1"/>
        <v>611.04079500453736</v>
      </c>
      <c r="D61" s="101">
        <f t="shared" si="1"/>
        <v>433.96152707030041</v>
      </c>
      <c r="E61" s="101">
        <f t="shared" si="1"/>
        <v>380.91762456674053</v>
      </c>
      <c r="F61" s="101">
        <f t="shared" si="1"/>
        <v>515.47440407047679</v>
      </c>
      <c r="G61" s="101">
        <f t="shared" ref="G61:H61" si="9">+G14/$L61*100000</f>
        <v>1094.376834616975</v>
      </c>
      <c r="H61" s="184">
        <f t="shared" si="9"/>
        <v>416.301027766174</v>
      </c>
      <c r="K61" s="109"/>
      <c r="L61" s="12">
        <v>8012231</v>
      </c>
    </row>
    <row r="62" spans="2:14" ht="15" thickBot="1" x14ac:dyDescent="0.25">
      <c r="B62" s="54" t="s">
        <v>200</v>
      </c>
      <c r="C62" s="101">
        <f t="shared" si="1"/>
        <v>637.75488623001024</v>
      </c>
      <c r="D62" s="101">
        <f t="shared" si="1"/>
        <v>610.42038544654031</v>
      </c>
      <c r="E62" s="101">
        <f t="shared" si="1"/>
        <v>529.67645087638664</v>
      </c>
      <c r="F62" s="101">
        <f t="shared" si="1"/>
        <v>647.24864337970234</v>
      </c>
      <c r="G62" s="101">
        <f t="shared" ref="G62:H62" si="10">+G15/$L62*100000</f>
        <v>983.83523349472728</v>
      </c>
      <c r="H62" s="184">
        <f t="shared" si="10"/>
        <v>505.65066545597767</v>
      </c>
      <c r="K62" s="109"/>
      <c r="L62" s="12">
        <v>5319285</v>
      </c>
    </row>
    <row r="63" spans="2:14" ht="15" thickBot="1" x14ac:dyDescent="0.25">
      <c r="B63" s="54" t="s">
        <v>190</v>
      </c>
      <c r="C63" s="101">
        <f t="shared" si="1"/>
        <v>499.77196896502358</v>
      </c>
      <c r="D63" s="101">
        <f t="shared" si="1"/>
        <v>562.44494780886362</v>
      </c>
      <c r="E63" s="101">
        <f t="shared" si="1"/>
        <v>457.6739317386016</v>
      </c>
      <c r="F63" s="101">
        <f t="shared" si="1"/>
        <v>621.89420308131082</v>
      </c>
      <c r="G63" s="101">
        <f t="shared" ref="G63:H63" si="11">+G16/$L63*100000</f>
        <v>932.98352772070416</v>
      </c>
      <c r="H63" s="184">
        <f t="shared" si="11"/>
        <v>335.17243602567976</v>
      </c>
      <c r="K63" s="109"/>
      <c r="L63" s="12">
        <v>1054681</v>
      </c>
    </row>
    <row r="64" spans="2:14" ht="15" thickBot="1" x14ac:dyDescent="0.25">
      <c r="B64" s="54" t="s">
        <v>191</v>
      </c>
      <c r="C64" s="101">
        <f t="shared" si="1"/>
        <v>478.30002812442603</v>
      </c>
      <c r="D64" s="101">
        <f t="shared" si="1"/>
        <v>479.70440156506328</v>
      </c>
      <c r="E64" s="101">
        <f t="shared" si="1"/>
        <v>482.18053368408175</v>
      </c>
      <c r="F64" s="101">
        <f t="shared" si="1"/>
        <v>620.14174562879521</v>
      </c>
      <c r="G64" s="101">
        <f t="shared" ref="G64:H64" si="12">+G17/$L64*100000</f>
        <v>885.75311188827993</v>
      </c>
      <c r="H64" s="184">
        <f t="shared" si="12"/>
        <v>377.14818320273281</v>
      </c>
      <c r="K64" s="109"/>
      <c r="L64" s="12">
        <v>2705833</v>
      </c>
    </row>
    <row r="65" spans="2:12" ht="15" thickBot="1" x14ac:dyDescent="0.25">
      <c r="B65" s="54" t="s">
        <v>192</v>
      </c>
      <c r="C65" s="101">
        <f t="shared" si="1"/>
        <v>780.32399388923352</v>
      </c>
      <c r="D65" s="101">
        <f t="shared" si="1"/>
        <v>701.10031461202516</v>
      </c>
      <c r="E65" s="101">
        <f t="shared" si="1"/>
        <v>642.76326714858101</v>
      </c>
      <c r="F65" s="101">
        <f t="shared" si="1"/>
        <v>1003.1575337110809</v>
      </c>
      <c r="G65" s="101">
        <f t="shared" ref="G65:H65" si="13">+G18/$L65*100000</f>
        <v>1150.0202303578633</v>
      </c>
      <c r="H65" s="184">
        <f t="shared" si="13"/>
        <v>678.43032967208558</v>
      </c>
      <c r="K65" s="109"/>
      <c r="L65" s="12">
        <v>7009268</v>
      </c>
    </row>
    <row r="66" spans="2:12" ht="15" thickBot="1" x14ac:dyDescent="0.25">
      <c r="B66" s="54" t="s">
        <v>193</v>
      </c>
      <c r="C66" s="101">
        <f t="shared" si="1"/>
        <v>640.80658364849808</v>
      </c>
      <c r="D66" s="101">
        <f t="shared" si="1"/>
        <v>697.03893931240964</v>
      </c>
      <c r="E66" s="101">
        <f t="shared" si="1"/>
        <v>535.9287774499328</v>
      </c>
      <c r="F66" s="101">
        <f t="shared" si="1"/>
        <v>737.45992966492656</v>
      </c>
      <c r="G66" s="101">
        <f t="shared" ref="G66:H66" si="14">+G19/$L66*100000</f>
        <v>863.75958564022005</v>
      </c>
      <c r="H66" s="184">
        <f t="shared" si="14"/>
        <v>581.7052302466318</v>
      </c>
      <c r="K66" s="109"/>
      <c r="L66" s="12">
        <v>1568492</v>
      </c>
    </row>
    <row r="67" spans="2:12" ht="15" thickBot="1" x14ac:dyDescent="0.25">
      <c r="B67" s="54" t="s">
        <v>194</v>
      </c>
      <c r="C67" s="101">
        <f t="shared" si="1"/>
        <v>370.3195922946399</v>
      </c>
      <c r="D67" s="101">
        <f t="shared" si="1"/>
        <v>364.27536328027679</v>
      </c>
      <c r="E67" s="101">
        <f t="shared" si="1"/>
        <v>295.72496104420691</v>
      </c>
      <c r="F67" s="101">
        <f t="shared" si="1"/>
        <v>326.09352633588514</v>
      </c>
      <c r="G67" s="101">
        <f t="shared" ref="G67:H67" si="15">+G20/$L67*100000</f>
        <v>554.59486712278488</v>
      </c>
      <c r="H67" s="184">
        <f t="shared" si="15"/>
        <v>180.29492889185696</v>
      </c>
      <c r="K67" s="109"/>
      <c r="L67" s="12">
        <v>678333</v>
      </c>
    </row>
    <row r="68" spans="2:12" ht="15" thickBot="1" x14ac:dyDescent="0.25">
      <c r="B68" s="54" t="s">
        <v>195</v>
      </c>
      <c r="C68" s="101">
        <f t="shared" si="1"/>
        <v>324.5972049895766</v>
      </c>
      <c r="D68" s="101">
        <f t="shared" si="1"/>
        <v>295.82292641146591</v>
      </c>
      <c r="E68" s="101">
        <f t="shared" si="1"/>
        <v>243.75090901582089</v>
      </c>
      <c r="F68" s="101">
        <f t="shared" si="1"/>
        <v>298.96520332327208</v>
      </c>
      <c r="G68" s="101">
        <f t="shared" ref="G68:H68" si="16">+G21/$L68*100000</f>
        <v>425.23984550771115</v>
      </c>
      <c r="H68" s="184">
        <f t="shared" si="16"/>
        <v>234.68319564175169</v>
      </c>
      <c r="K68" s="109"/>
      <c r="L68" s="12">
        <v>2227684</v>
      </c>
    </row>
    <row r="69" spans="2:12" ht="15" thickBot="1" x14ac:dyDescent="0.25">
      <c r="B69" s="54" t="s">
        <v>196</v>
      </c>
      <c r="C69" s="101">
        <f t="shared" si="1"/>
        <v>419.82331021888808</v>
      </c>
      <c r="D69" s="101">
        <f t="shared" si="1"/>
        <v>480.5912691557881</v>
      </c>
      <c r="E69" s="101">
        <f t="shared" si="1"/>
        <v>427.22651333810433</v>
      </c>
      <c r="F69" s="101">
        <f t="shared" si="1"/>
        <v>473.18806603657185</v>
      </c>
      <c r="G69" s="101">
        <f t="shared" ref="G69:H69" si="17">+G22/$L69*100000</f>
        <v>917.38025318954669</v>
      </c>
      <c r="H69" s="184">
        <f t="shared" si="17"/>
        <v>287.1825876662636</v>
      </c>
      <c r="K69" s="109"/>
      <c r="L69" s="12">
        <v>324184</v>
      </c>
    </row>
    <row r="70" spans="2:12" ht="15" thickBot="1" x14ac:dyDescent="0.25">
      <c r="B70" s="56" t="s">
        <v>197</v>
      </c>
      <c r="C70" s="102">
        <f t="shared" si="1"/>
        <v>610.52213511417551</v>
      </c>
      <c r="D70" s="102">
        <f t="shared" si="1"/>
        <v>571.63871554521268</v>
      </c>
      <c r="E70" s="102">
        <f t="shared" si="1"/>
        <v>501.22280693040136</v>
      </c>
      <c r="F70" s="102">
        <f t="shared" si="1"/>
        <v>672.84872930609708</v>
      </c>
      <c r="G70" s="102">
        <f t="shared" si="1"/>
        <v>1004.7738884417108</v>
      </c>
      <c r="H70" s="102">
        <f t="shared" ref="H70" si="18">+H23/$L70*100000</f>
        <v>466.48379838664141</v>
      </c>
      <c r="K70" s="109"/>
      <c r="L70" s="12">
        <v>48619695</v>
      </c>
    </row>
    <row r="71" spans="2:12" ht="13.5" thickBot="1" x14ac:dyDescent="0.25">
      <c r="C71" s="101"/>
      <c r="D71" s="101"/>
      <c r="E71" s="101"/>
      <c r="F71" s="101"/>
      <c r="G71" s="101"/>
    </row>
    <row r="72" spans="2:12" ht="13.5" thickBot="1" x14ac:dyDescent="0.25">
      <c r="C72" s="101"/>
      <c r="D72" s="101"/>
      <c r="E72" s="101"/>
      <c r="F72" s="101"/>
      <c r="G72" s="101"/>
    </row>
  </sheetData>
  <mergeCells count="1">
    <mergeCell ref="B25:R25"/>
  </mergeCells>
  <phoneticPr fontId="0" type="noConversion"/>
  <pageMargins left="0.75" right="0.75" top="1" bottom="1" header="0" footer="0"/>
  <pageSetup paperSize="9" scale="48" fitToHeight="0" orientation="portrait" verticalDpi="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12">
    <pageSetUpPr fitToPage="1"/>
  </sheetPr>
  <dimension ref="A2:AQ49"/>
  <sheetViews>
    <sheetView topLeftCell="A23" zoomScaleNormal="100" workbookViewId="0"/>
  </sheetViews>
  <sheetFormatPr baseColWidth="10" defaultColWidth="11.42578125" defaultRowHeight="12.75" x14ac:dyDescent="0.2"/>
  <cols>
    <col min="1" max="1" width="10.42578125" style="12" customWidth="1"/>
    <col min="2" max="2" width="32.42578125" style="12" customWidth="1"/>
    <col min="3" max="22" width="12.42578125" style="12" hidden="1" customWidth="1"/>
    <col min="23" max="23" width="0.140625" style="12" hidden="1" customWidth="1"/>
    <col min="24" max="25" width="12.42578125" style="12" hidden="1" customWidth="1"/>
    <col min="26" max="26" width="32.42578125" style="12" hidden="1" customWidth="1"/>
    <col min="27" max="76" width="12.42578125" style="12" customWidth="1"/>
    <col min="77" max="16384" width="11.42578125" style="12"/>
  </cols>
  <sheetData>
    <row r="2" spans="1:35" ht="40.5" customHeight="1" x14ac:dyDescent="0.2">
      <c r="B2" s="73"/>
      <c r="C2"/>
      <c r="D2"/>
      <c r="E2"/>
      <c r="F2"/>
      <c r="G2"/>
      <c r="H2"/>
      <c r="I2"/>
      <c r="J2"/>
      <c r="K2"/>
      <c r="L2"/>
      <c r="M2"/>
      <c r="N2"/>
      <c r="O2"/>
      <c r="P2"/>
      <c r="Q2"/>
      <c r="R2"/>
      <c r="S2"/>
      <c r="T2"/>
      <c r="U2"/>
      <c r="V2"/>
      <c r="W2"/>
      <c r="X2"/>
      <c r="Y2"/>
      <c r="Z2"/>
      <c r="AA2"/>
      <c r="AB2"/>
      <c r="AC2"/>
      <c r="AD2"/>
    </row>
    <row r="3" spans="1:35" ht="27.95" customHeight="1" x14ac:dyDescent="0.2">
      <c r="B3" s="10"/>
      <c r="C3" s="10"/>
    </row>
    <row r="5" spans="1:35" ht="39" customHeight="1" x14ac:dyDescent="0.2">
      <c r="C5" s="38" t="s">
        <v>39</v>
      </c>
      <c r="D5" s="38" t="s">
        <v>40</v>
      </c>
      <c r="E5" s="38" t="s">
        <v>41</v>
      </c>
      <c r="F5" s="60" t="s">
        <v>42</v>
      </c>
      <c r="G5" s="38" t="s">
        <v>43</v>
      </c>
      <c r="H5" s="38" t="s">
        <v>44</v>
      </c>
      <c r="I5" s="38" t="s">
        <v>45</v>
      </c>
      <c r="J5" s="60" t="s">
        <v>46</v>
      </c>
      <c r="K5" s="38" t="s">
        <v>47</v>
      </c>
      <c r="L5" s="38" t="s">
        <v>48</v>
      </c>
      <c r="M5" s="38" t="s">
        <v>49</v>
      </c>
      <c r="N5" s="60" t="s">
        <v>50</v>
      </c>
      <c r="O5" s="38" t="s">
        <v>51</v>
      </c>
      <c r="P5" s="38" t="s">
        <v>52</v>
      </c>
      <c r="Q5" s="38" t="s">
        <v>53</v>
      </c>
      <c r="R5" s="60" t="s">
        <v>54</v>
      </c>
      <c r="S5" s="38" t="s">
        <v>55</v>
      </c>
      <c r="T5" s="38" t="s">
        <v>56</v>
      </c>
      <c r="U5" s="38" t="s">
        <v>57</v>
      </c>
      <c r="V5" s="60" t="s">
        <v>58</v>
      </c>
      <c r="W5" s="38" t="s">
        <v>59</v>
      </c>
      <c r="X5" s="38" t="s">
        <v>60</v>
      </c>
      <c r="Y5" s="38" t="s">
        <v>207</v>
      </c>
      <c r="Z5" s="60" t="s">
        <v>208</v>
      </c>
      <c r="AA5" s="38" t="s">
        <v>103</v>
      </c>
      <c r="AB5" s="38" t="s">
        <v>104</v>
      </c>
      <c r="AC5" s="38" t="s">
        <v>105</v>
      </c>
      <c r="AD5" s="60" t="s">
        <v>106</v>
      </c>
      <c r="AE5" s="38" t="s">
        <v>107</v>
      </c>
      <c r="AF5" s="38" t="s">
        <v>316</v>
      </c>
    </row>
    <row r="6" spans="1:35" ht="17.100000000000001" customHeight="1" thickBot="1" x14ac:dyDescent="0.25">
      <c r="B6" s="54" t="s">
        <v>180</v>
      </c>
      <c r="C6" s="40">
        <v>832</v>
      </c>
      <c r="D6" s="40">
        <v>979</v>
      </c>
      <c r="E6" s="40">
        <v>736</v>
      </c>
      <c r="F6" s="40">
        <v>944</v>
      </c>
      <c r="G6" s="40">
        <v>1152</v>
      </c>
      <c r="H6" s="40">
        <v>1099</v>
      </c>
      <c r="I6" s="40">
        <v>894</v>
      </c>
      <c r="J6" s="40">
        <v>1134</v>
      </c>
      <c r="K6" s="40">
        <v>1507</v>
      </c>
      <c r="L6" s="40">
        <v>1831</v>
      </c>
      <c r="M6" s="40">
        <v>1411</v>
      </c>
      <c r="N6" s="40">
        <v>2137</v>
      </c>
      <c r="O6" s="40">
        <v>2606</v>
      </c>
      <c r="P6" s="40">
        <v>2712</v>
      </c>
      <c r="Q6" s="40">
        <v>1937</v>
      </c>
      <c r="R6" s="40">
        <v>2609</v>
      </c>
      <c r="S6" s="40">
        <v>3272</v>
      </c>
      <c r="T6" s="40">
        <v>3861</v>
      </c>
      <c r="U6" s="40">
        <v>2787</v>
      </c>
      <c r="V6" s="40">
        <v>3817</v>
      </c>
      <c r="W6" s="40">
        <v>3175</v>
      </c>
      <c r="X6" s="40">
        <v>3572</v>
      </c>
      <c r="Y6" s="40">
        <v>3450</v>
      </c>
      <c r="Z6" s="40">
        <v>3492</v>
      </c>
      <c r="AA6" s="40">
        <v>2298</v>
      </c>
      <c r="AB6" s="40">
        <v>2341</v>
      </c>
      <c r="AC6" s="40">
        <v>1732</v>
      </c>
      <c r="AD6" s="40">
        <v>2222</v>
      </c>
      <c r="AE6" s="40">
        <v>2357</v>
      </c>
      <c r="AF6" s="40">
        <v>2316</v>
      </c>
      <c r="AH6" s="68"/>
      <c r="AI6" s="68"/>
    </row>
    <row r="7" spans="1:35" ht="17.100000000000001" customHeight="1" thickBot="1" x14ac:dyDescent="0.25">
      <c r="B7" s="54" t="s">
        <v>181</v>
      </c>
      <c r="C7" s="40">
        <v>273</v>
      </c>
      <c r="D7" s="40">
        <v>231</v>
      </c>
      <c r="E7" s="40">
        <v>184</v>
      </c>
      <c r="F7" s="40">
        <v>189</v>
      </c>
      <c r="G7" s="40">
        <v>211</v>
      </c>
      <c r="H7" s="40">
        <v>283</v>
      </c>
      <c r="I7" s="40">
        <v>197</v>
      </c>
      <c r="J7" s="40">
        <v>182</v>
      </c>
      <c r="K7" s="40">
        <v>303</v>
      </c>
      <c r="L7" s="40">
        <v>469</v>
      </c>
      <c r="M7" s="40">
        <v>254</v>
      </c>
      <c r="N7" s="40">
        <v>430</v>
      </c>
      <c r="O7" s="40">
        <v>485</v>
      </c>
      <c r="P7" s="40">
        <v>523</v>
      </c>
      <c r="Q7" s="40">
        <v>310</v>
      </c>
      <c r="R7" s="40">
        <v>321</v>
      </c>
      <c r="S7" s="40">
        <v>622</v>
      </c>
      <c r="T7" s="40">
        <v>584</v>
      </c>
      <c r="U7" s="40">
        <v>232</v>
      </c>
      <c r="V7" s="40">
        <v>418</v>
      </c>
      <c r="W7" s="40">
        <v>346</v>
      </c>
      <c r="X7" s="40">
        <v>382</v>
      </c>
      <c r="Y7" s="40">
        <v>257</v>
      </c>
      <c r="Z7" s="40">
        <v>387</v>
      </c>
      <c r="AA7" s="40">
        <v>90</v>
      </c>
      <c r="AB7" s="40">
        <v>275</v>
      </c>
      <c r="AC7" s="40">
        <v>194</v>
      </c>
      <c r="AD7" s="40">
        <v>294</v>
      </c>
      <c r="AE7" s="40">
        <v>312</v>
      </c>
      <c r="AF7" s="40">
        <v>292</v>
      </c>
      <c r="AG7" s="68"/>
      <c r="AH7" s="68"/>
      <c r="AI7" s="68"/>
    </row>
    <row r="8" spans="1:35" ht="17.100000000000001" customHeight="1" thickBot="1" x14ac:dyDescent="0.25">
      <c r="B8" s="54" t="s">
        <v>182</v>
      </c>
      <c r="C8" s="40">
        <v>58</v>
      </c>
      <c r="D8" s="40">
        <v>175</v>
      </c>
      <c r="E8" s="40">
        <v>146</v>
      </c>
      <c r="F8" s="40">
        <v>162</v>
      </c>
      <c r="G8" s="40">
        <v>275</v>
      </c>
      <c r="H8" s="40">
        <v>258</v>
      </c>
      <c r="I8" s="40">
        <v>197</v>
      </c>
      <c r="J8" s="40">
        <v>277</v>
      </c>
      <c r="K8" s="40">
        <v>556</v>
      </c>
      <c r="L8" s="40">
        <v>388</v>
      </c>
      <c r="M8" s="40">
        <v>183</v>
      </c>
      <c r="N8" s="40">
        <v>422</v>
      </c>
      <c r="O8" s="40">
        <v>454</v>
      </c>
      <c r="P8" s="40">
        <v>428</v>
      </c>
      <c r="Q8" s="40">
        <v>218</v>
      </c>
      <c r="R8" s="40">
        <v>772</v>
      </c>
      <c r="S8" s="40">
        <v>587</v>
      </c>
      <c r="T8" s="40">
        <v>536</v>
      </c>
      <c r="U8" s="40">
        <v>380</v>
      </c>
      <c r="V8" s="40">
        <v>556</v>
      </c>
      <c r="W8" s="40">
        <v>366</v>
      </c>
      <c r="X8" s="40">
        <v>331</v>
      </c>
      <c r="Y8" s="40">
        <v>295</v>
      </c>
      <c r="Z8" s="40">
        <v>453</v>
      </c>
      <c r="AA8" s="40">
        <v>228</v>
      </c>
      <c r="AB8" s="40">
        <v>228</v>
      </c>
      <c r="AC8" s="40">
        <v>121</v>
      </c>
      <c r="AD8" s="40">
        <v>165</v>
      </c>
      <c r="AE8" s="40">
        <v>201</v>
      </c>
      <c r="AF8" s="40">
        <v>174</v>
      </c>
      <c r="AG8" s="68"/>
      <c r="AH8" s="68"/>
      <c r="AI8" s="68"/>
    </row>
    <row r="9" spans="1:35" ht="17.100000000000001" customHeight="1" thickBot="1" x14ac:dyDescent="0.25">
      <c r="B9" s="54" t="s">
        <v>183</v>
      </c>
      <c r="C9" s="40">
        <v>486</v>
      </c>
      <c r="D9" s="40">
        <v>979</v>
      </c>
      <c r="E9" s="40">
        <v>646</v>
      </c>
      <c r="F9" s="40">
        <v>782</v>
      </c>
      <c r="G9" s="40">
        <v>939</v>
      </c>
      <c r="H9" s="40">
        <v>1306</v>
      </c>
      <c r="I9" s="40">
        <v>965</v>
      </c>
      <c r="J9" s="40">
        <v>970</v>
      </c>
      <c r="K9" s="40">
        <v>1061</v>
      </c>
      <c r="L9" s="40">
        <v>1020</v>
      </c>
      <c r="M9" s="40">
        <v>471</v>
      </c>
      <c r="N9" s="40">
        <v>389</v>
      </c>
      <c r="O9" s="40">
        <v>1096</v>
      </c>
      <c r="P9" s="40">
        <v>994</v>
      </c>
      <c r="Q9" s="40">
        <v>621</v>
      </c>
      <c r="R9" s="40">
        <v>945</v>
      </c>
      <c r="S9" s="40">
        <v>1021</v>
      </c>
      <c r="T9" s="40">
        <v>901</v>
      </c>
      <c r="U9" s="40">
        <v>574</v>
      </c>
      <c r="V9" s="40">
        <v>934</v>
      </c>
      <c r="W9" s="40">
        <v>849</v>
      </c>
      <c r="X9" s="40">
        <v>829</v>
      </c>
      <c r="Y9" s="40">
        <v>566</v>
      </c>
      <c r="Z9" s="40">
        <v>846</v>
      </c>
      <c r="AA9" s="40">
        <v>1040</v>
      </c>
      <c r="AB9" s="40">
        <v>1150</v>
      </c>
      <c r="AC9" s="40">
        <v>836</v>
      </c>
      <c r="AD9" s="40">
        <v>1023</v>
      </c>
      <c r="AE9" s="40">
        <v>1154</v>
      </c>
      <c r="AF9" s="40">
        <v>608</v>
      </c>
    </row>
    <row r="10" spans="1:35" ht="17.100000000000001" customHeight="1" thickBot="1" x14ac:dyDescent="0.25">
      <c r="B10" s="54" t="s">
        <v>184</v>
      </c>
      <c r="C10" s="40">
        <v>100</v>
      </c>
      <c r="D10" s="40">
        <v>710</v>
      </c>
      <c r="E10" s="40">
        <v>490</v>
      </c>
      <c r="F10" s="40">
        <v>231</v>
      </c>
      <c r="G10" s="40">
        <v>239</v>
      </c>
      <c r="H10" s="40">
        <v>211</v>
      </c>
      <c r="I10" s="40">
        <v>144</v>
      </c>
      <c r="J10" s="40">
        <v>218</v>
      </c>
      <c r="K10" s="40">
        <v>243</v>
      </c>
      <c r="L10" s="40">
        <v>361</v>
      </c>
      <c r="M10" s="40">
        <v>205</v>
      </c>
      <c r="N10" s="40">
        <v>190</v>
      </c>
      <c r="O10" s="40">
        <v>375</v>
      </c>
      <c r="P10" s="40">
        <v>370</v>
      </c>
      <c r="Q10" s="40">
        <v>232</v>
      </c>
      <c r="R10" s="40">
        <v>263</v>
      </c>
      <c r="S10" s="40">
        <v>345</v>
      </c>
      <c r="T10" s="40">
        <v>405</v>
      </c>
      <c r="U10" s="40">
        <v>227</v>
      </c>
      <c r="V10" s="40">
        <v>339</v>
      </c>
      <c r="W10" s="40">
        <v>491</v>
      </c>
      <c r="X10" s="40">
        <v>270</v>
      </c>
      <c r="Y10" s="40">
        <v>145</v>
      </c>
      <c r="Z10" s="40">
        <v>224</v>
      </c>
      <c r="AA10" s="40">
        <v>208</v>
      </c>
      <c r="AB10" s="40">
        <v>205</v>
      </c>
      <c r="AC10" s="40">
        <v>124</v>
      </c>
      <c r="AD10" s="40">
        <v>172</v>
      </c>
      <c r="AE10" s="40">
        <v>185</v>
      </c>
      <c r="AF10" s="40">
        <v>220</v>
      </c>
    </row>
    <row r="11" spans="1:35" ht="17.100000000000001" customHeight="1" thickBot="1" x14ac:dyDescent="0.25">
      <c r="A11" s="67"/>
      <c r="B11" s="54" t="s">
        <v>185</v>
      </c>
      <c r="C11" s="40">
        <v>49</v>
      </c>
      <c r="D11" s="40">
        <v>71</v>
      </c>
      <c r="E11" s="40">
        <v>58</v>
      </c>
      <c r="F11" s="40">
        <v>72</v>
      </c>
      <c r="G11" s="40">
        <v>96</v>
      </c>
      <c r="H11" s="40">
        <v>91</v>
      </c>
      <c r="I11" s="40">
        <v>67</v>
      </c>
      <c r="J11" s="40">
        <v>81</v>
      </c>
      <c r="K11" s="40">
        <v>118</v>
      </c>
      <c r="L11" s="40">
        <v>131</v>
      </c>
      <c r="M11" s="40">
        <v>60</v>
      </c>
      <c r="N11" s="40">
        <v>114</v>
      </c>
      <c r="O11" s="40">
        <v>127</v>
      </c>
      <c r="P11" s="40">
        <v>131</v>
      </c>
      <c r="Q11" s="40">
        <v>86</v>
      </c>
      <c r="R11" s="40">
        <v>109</v>
      </c>
      <c r="S11" s="40">
        <v>136</v>
      </c>
      <c r="T11" s="40">
        <v>135</v>
      </c>
      <c r="U11" s="40">
        <v>72</v>
      </c>
      <c r="V11" s="40">
        <v>106</v>
      </c>
      <c r="W11" s="40">
        <v>109</v>
      </c>
      <c r="X11" s="40">
        <v>103</v>
      </c>
      <c r="Y11" s="40">
        <v>78</v>
      </c>
      <c r="Z11" s="40">
        <v>101</v>
      </c>
      <c r="AA11" s="40">
        <v>90</v>
      </c>
      <c r="AB11" s="40">
        <v>102</v>
      </c>
      <c r="AC11" s="40">
        <v>61</v>
      </c>
      <c r="AD11" s="40">
        <v>120</v>
      </c>
      <c r="AE11" s="40">
        <v>116</v>
      </c>
      <c r="AF11" s="40">
        <v>86</v>
      </c>
    </row>
    <row r="12" spans="1:35" ht="17.100000000000001" customHeight="1" thickBot="1" x14ac:dyDescent="0.25">
      <c r="A12" s="67"/>
      <c r="B12" s="54" t="s">
        <v>186</v>
      </c>
      <c r="C12" s="40">
        <v>149</v>
      </c>
      <c r="D12" s="40">
        <v>291</v>
      </c>
      <c r="E12" s="40">
        <v>273</v>
      </c>
      <c r="F12" s="40">
        <v>360</v>
      </c>
      <c r="G12" s="40">
        <v>439</v>
      </c>
      <c r="H12" s="40">
        <v>338</v>
      </c>
      <c r="I12" s="40">
        <v>297</v>
      </c>
      <c r="J12" s="40">
        <v>383</v>
      </c>
      <c r="K12" s="40">
        <v>394</v>
      </c>
      <c r="L12" s="40">
        <v>647</v>
      </c>
      <c r="M12" s="40">
        <v>448</v>
      </c>
      <c r="N12" s="40">
        <v>574</v>
      </c>
      <c r="O12" s="40">
        <v>628</v>
      </c>
      <c r="P12" s="40">
        <v>695</v>
      </c>
      <c r="Q12" s="40">
        <v>467</v>
      </c>
      <c r="R12" s="40">
        <v>650</v>
      </c>
      <c r="S12" s="40">
        <v>840</v>
      </c>
      <c r="T12" s="40">
        <v>853</v>
      </c>
      <c r="U12" s="40">
        <v>545</v>
      </c>
      <c r="V12" s="40">
        <v>679</v>
      </c>
      <c r="W12" s="40">
        <v>698</v>
      </c>
      <c r="X12" s="40">
        <v>594</v>
      </c>
      <c r="Y12" s="40">
        <v>403</v>
      </c>
      <c r="Z12" s="40">
        <v>558</v>
      </c>
      <c r="AA12" s="40">
        <v>423</v>
      </c>
      <c r="AB12" s="40">
        <v>428</v>
      </c>
      <c r="AC12" s="40">
        <v>327</v>
      </c>
      <c r="AD12" s="40">
        <v>438</v>
      </c>
      <c r="AE12" s="40">
        <v>474</v>
      </c>
      <c r="AF12" s="40">
        <v>503</v>
      </c>
    </row>
    <row r="13" spans="1:35" ht="17.100000000000001" customHeight="1" thickBot="1" x14ac:dyDescent="0.25">
      <c r="A13" s="67"/>
      <c r="B13" s="54" t="s">
        <v>187</v>
      </c>
      <c r="C13" s="40">
        <v>65</v>
      </c>
      <c r="D13" s="40">
        <v>207</v>
      </c>
      <c r="E13" s="40">
        <v>114</v>
      </c>
      <c r="F13" s="40">
        <v>193</v>
      </c>
      <c r="G13" s="40">
        <v>187</v>
      </c>
      <c r="H13" s="40">
        <v>199</v>
      </c>
      <c r="I13" s="40">
        <v>154</v>
      </c>
      <c r="J13" s="40">
        <v>194</v>
      </c>
      <c r="K13" s="40">
        <v>247</v>
      </c>
      <c r="L13" s="40">
        <v>288</v>
      </c>
      <c r="M13" s="40">
        <v>235</v>
      </c>
      <c r="N13" s="40">
        <v>279</v>
      </c>
      <c r="O13" s="40">
        <v>325</v>
      </c>
      <c r="P13" s="40">
        <v>311</v>
      </c>
      <c r="Q13" s="40">
        <v>187</v>
      </c>
      <c r="R13" s="40">
        <v>315</v>
      </c>
      <c r="S13" s="40">
        <v>362</v>
      </c>
      <c r="T13" s="40">
        <v>311</v>
      </c>
      <c r="U13" s="40">
        <v>191</v>
      </c>
      <c r="V13" s="40">
        <v>281</v>
      </c>
      <c r="W13" s="40">
        <v>302</v>
      </c>
      <c r="X13" s="40">
        <v>270</v>
      </c>
      <c r="Y13" s="40">
        <v>163</v>
      </c>
      <c r="Z13" s="40">
        <v>222</v>
      </c>
      <c r="AA13" s="40">
        <v>327</v>
      </c>
      <c r="AB13" s="40">
        <v>308</v>
      </c>
      <c r="AC13" s="40">
        <v>244</v>
      </c>
      <c r="AD13" s="40">
        <v>311</v>
      </c>
      <c r="AE13" s="40">
        <v>403</v>
      </c>
      <c r="AF13" s="40">
        <v>352</v>
      </c>
    </row>
    <row r="14" spans="1:35" ht="17.100000000000001" customHeight="1" thickBot="1" x14ac:dyDescent="0.25">
      <c r="A14" s="67"/>
      <c r="B14" s="54" t="s">
        <v>188</v>
      </c>
      <c r="C14" s="40">
        <v>964</v>
      </c>
      <c r="D14" s="40">
        <v>1050</v>
      </c>
      <c r="E14" s="40">
        <v>694</v>
      </c>
      <c r="F14" s="40">
        <v>1218</v>
      </c>
      <c r="G14" s="40">
        <v>1322</v>
      </c>
      <c r="H14" s="40">
        <v>1384</v>
      </c>
      <c r="I14" s="40">
        <v>1091</v>
      </c>
      <c r="J14" s="40">
        <v>1524</v>
      </c>
      <c r="K14" s="40">
        <v>1793</v>
      </c>
      <c r="L14" s="40">
        <v>1802</v>
      </c>
      <c r="M14" s="40">
        <v>1161</v>
      </c>
      <c r="N14" s="40">
        <v>1889</v>
      </c>
      <c r="O14" s="40">
        <v>1925</v>
      </c>
      <c r="P14" s="40">
        <v>1952</v>
      </c>
      <c r="Q14" s="40">
        <v>1064</v>
      </c>
      <c r="R14" s="40">
        <v>1848</v>
      </c>
      <c r="S14" s="40">
        <v>1874</v>
      </c>
      <c r="T14" s="40">
        <v>1803</v>
      </c>
      <c r="U14" s="40">
        <v>1050</v>
      </c>
      <c r="V14" s="40">
        <v>1659</v>
      </c>
      <c r="W14" s="40">
        <v>1793</v>
      </c>
      <c r="X14" s="40">
        <v>1662</v>
      </c>
      <c r="Y14" s="55">
        <v>2500</v>
      </c>
      <c r="Z14" s="55">
        <v>3692</v>
      </c>
      <c r="AA14" s="40">
        <v>3062</v>
      </c>
      <c r="AB14" s="40">
        <v>3107</v>
      </c>
      <c r="AC14" s="40">
        <v>2288</v>
      </c>
      <c r="AD14" s="40">
        <v>3098</v>
      </c>
      <c r="AE14" s="40">
        <v>3125</v>
      </c>
      <c r="AF14" s="40">
        <v>4166</v>
      </c>
    </row>
    <row r="15" spans="1:35" ht="17.100000000000001" customHeight="1" thickBot="1" x14ac:dyDescent="0.25">
      <c r="A15" s="67"/>
      <c r="B15" s="54" t="s">
        <v>189</v>
      </c>
      <c r="C15" s="40">
        <v>1147</v>
      </c>
      <c r="D15" s="40">
        <v>1544</v>
      </c>
      <c r="E15" s="40">
        <v>972</v>
      </c>
      <c r="F15" s="40">
        <v>1267</v>
      </c>
      <c r="G15" s="40">
        <v>1799</v>
      </c>
      <c r="H15" s="40">
        <v>1718</v>
      </c>
      <c r="I15" s="40">
        <v>1185</v>
      </c>
      <c r="J15" s="40">
        <v>1749</v>
      </c>
      <c r="K15" s="40">
        <v>2449</v>
      </c>
      <c r="L15" s="40">
        <v>2794</v>
      </c>
      <c r="M15" s="40">
        <v>1984</v>
      </c>
      <c r="N15" s="40">
        <v>2692</v>
      </c>
      <c r="O15" s="40">
        <v>3394</v>
      </c>
      <c r="P15" s="40">
        <v>3927</v>
      </c>
      <c r="Q15" s="40">
        <v>2797</v>
      </c>
      <c r="R15" s="40">
        <v>3593</v>
      </c>
      <c r="S15" s="40">
        <v>4562</v>
      </c>
      <c r="T15" s="40">
        <v>4808</v>
      </c>
      <c r="U15" s="40">
        <v>3094</v>
      </c>
      <c r="V15" s="40">
        <v>3591</v>
      </c>
      <c r="W15" s="40">
        <v>3789</v>
      </c>
      <c r="X15" s="40">
        <v>4061</v>
      </c>
      <c r="Y15" s="40">
        <v>2707</v>
      </c>
      <c r="Z15" s="40">
        <v>3553</v>
      </c>
      <c r="AA15" s="40">
        <v>2176</v>
      </c>
      <c r="AB15" s="40">
        <v>2246</v>
      </c>
      <c r="AC15" s="40">
        <v>1515</v>
      </c>
      <c r="AD15" s="40">
        <v>1759</v>
      </c>
      <c r="AE15" s="40">
        <v>2097</v>
      </c>
      <c r="AF15" s="40">
        <v>1974</v>
      </c>
    </row>
    <row r="16" spans="1:35" ht="17.100000000000001" customHeight="1" thickBot="1" x14ac:dyDescent="0.25">
      <c r="B16" s="54" t="s">
        <v>190</v>
      </c>
      <c r="C16" s="40">
        <v>21</v>
      </c>
      <c r="D16" s="40">
        <v>28</v>
      </c>
      <c r="E16" s="40">
        <v>19</v>
      </c>
      <c r="F16" s="40">
        <v>39</v>
      </c>
      <c r="G16" s="40">
        <v>37</v>
      </c>
      <c r="H16" s="40">
        <v>48</v>
      </c>
      <c r="I16" s="40">
        <v>29</v>
      </c>
      <c r="J16" s="40">
        <v>40</v>
      </c>
      <c r="K16" s="40">
        <v>64</v>
      </c>
      <c r="L16" s="40">
        <v>73</v>
      </c>
      <c r="M16" s="40">
        <v>59</v>
      </c>
      <c r="N16" s="40">
        <v>88</v>
      </c>
      <c r="O16" s="40">
        <v>103</v>
      </c>
      <c r="P16" s="40">
        <v>117</v>
      </c>
      <c r="Q16" s="40">
        <v>86</v>
      </c>
      <c r="R16" s="40">
        <v>133</v>
      </c>
      <c r="S16" s="40">
        <v>142</v>
      </c>
      <c r="T16" s="40">
        <v>152</v>
      </c>
      <c r="U16" s="40">
        <v>108</v>
      </c>
      <c r="V16" s="40">
        <v>162</v>
      </c>
      <c r="W16" s="40">
        <v>142</v>
      </c>
      <c r="X16" s="40">
        <v>123</v>
      </c>
      <c r="Y16" s="40">
        <v>86</v>
      </c>
      <c r="Z16" s="40">
        <v>125</v>
      </c>
      <c r="AA16" s="40">
        <v>96</v>
      </c>
      <c r="AB16" s="40">
        <v>101</v>
      </c>
      <c r="AC16" s="40">
        <v>59</v>
      </c>
      <c r="AD16" s="40">
        <v>79</v>
      </c>
      <c r="AE16" s="40">
        <v>72</v>
      </c>
      <c r="AF16" s="40">
        <v>85</v>
      </c>
    </row>
    <row r="17" spans="2:38" ht="17.100000000000001" customHeight="1" thickBot="1" x14ac:dyDescent="0.25">
      <c r="B17" s="54" t="s">
        <v>191</v>
      </c>
      <c r="C17" s="40">
        <v>280</v>
      </c>
      <c r="D17" s="40">
        <v>299</v>
      </c>
      <c r="E17" s="40">
        <v>197</v>
      </c>
      <c r="F17" s="40">
        <v>251</v>
      </c>
      <c r="G17" s="40">
        <v>316</v>
      </c>
      <c r="H17" s="40">
        <v>382</v>
      </c>
      <c r="I17" s="40">
        <v>236</v>
      </c>
      <c r="J17" s="40">
        <v>261</v>
      </c>
      <c r="K17" s="40">
        <v>465</v>
      </c>
      <c r="L17" s="40">
        <v>584</v>
      </c>
      <c r="M17" s="40">
        <v>382</v>
      </c>
      <c r="N17" s="40">
        <v>456</v>
      </c>
      <c r="O17" s="40">
        <v>564</v>
      </c>
      <c r="P17" s="40">
        <v>588</v>
      </c>
      <c r="Q17" s="40">
        <v>317</v>
      </c>
      <c r="R17" s="40">
        <v>416</v>
      </c>
      <c r="S17" s="40">
        <v>527</v>
      </c>
      <c r="T17" s="40">
        <v>531</v>
      </c>
      <c r="U17" s="40">
        <v>308</v>
      </c>
      <c r="V17" s="40">
        <v>435</v>
      </c>
      <c r="W17" s="40">
        <v>447</v>
      </c>
      <c r="X17" s="40">
        <v>433</v>
      </c>
      <c r="Y17" s="40">
        <v>289</v>
      </c>
      <c r="Z17" s="40">
        <v>415</v>
      </c>
      <c r="AA17" s="40">
        <v>332</v>
      </c>
      <c r="AB17" s="40">
        <v>388</v>
      </c>
      <c r="AC17" s="40">
        <v>224</v>
      </c>
      <c r="AD17" s="40">
        <v>276</v>
      </c>
      <c r="AE17" s="40">
        <v>281</v>
      </c>
      <c r="AF17" s="40">
        <v>349</v>
      </c>
    </row>
    <row r="18" spans="2:38" ht="17.100000000000001" customHeight="1" thickBot="1" x14ac:dyDescent="0.25">
      <c r="B18" s="54" t="s">
        <v>192</v>
      </c>
      <c r="C18" s="40">
        <v>784</v>
      </c>
      <c r="D18" s="40">
        <v>1290</v>
      </c>
      <c r="E18" s="40">
        <v>928</v>
      </c>
      <c r="F18" s="40">
        <v>1379</v>
      </c>
      <c r="G18" s="40">
        <v>1392</v>
      </c>
      <c r="H18" s="40">
        <v>1913</v>
      </c>
      <c r="I18" s="40">
        <v>1507</v>
      </c>
      <c r="J18" s="40">
        <v>1914</v>
      </c>
      <c r="K18" s="40">
        <v>1914</v>
      </c>
      <c r="L18" s="40">
        <v>2426</v>
      </c>
      <c r="M18" s="40">
        <v>2661</v>
      </c>
      <c r="N18" s="40">
        <v>3336</v>
      </c>
      <c r="O18" s="40">
        <v>3923</v>
      </c>
      <c r="P18" s="40">
        <v>3600</v>
      </c>
      <c r="Q18" s="40">
        <v>2538</v>
      </c>
      <c r="R18" s="40">
        <v>3279</v>
      </c>
      <c r="S18" s="40">
        <v>4109</v>
      </c>
      <c r="T18" s="40">
        <v>3734</v>
      </c>
      <c r="U18" s="40">
        <v>2261</v>
      </c>
      <c r="V18" s="40">
        <v>4146</v>
      </c>
      <c r="W18" s="40">
        <v>3017</v>
      </c>
      <c r="X18" s="40">
        <v>3260</v>
      </c>
      <c r="Y18" s="40">
        <v>2595</v>
      </c>
      <c r="Z18" s="40">
        <v>2801</v>
      </c>
      <c r="AA18" s="40">
        <v>2207</v>
      </c>
      <c r="AB18" s="40">
        <v>2303</v>
      </c>
      <c r="AC18" s="40">
        <v>1367</v>
      </c>
      <c r="AD18" s="40">
        <v>1819</v>
      </c>
      <c r="AE18" s="40">
        <v>1930</v>
      </c>
      <c r="AF18" s="40">
        <v>1813</v>
      </c>
    </row>
    <row r="19" spans="2:38" ht="17.100000000000001" customHeight="1" thickBot="1" x14ac:dyDescent="0.25">
      <c r="B19" s="54" t="s">
        <v>193</v>
      </c>
      <c r="C19" s="40">
        <v>38</v>
      </c>
      <c r="D19" s="40">
        <v>32</v>
      </c>
      <c r="E19" s="40">
        <v>2</v>
      </c>
      <c r="F19" s="40">
        <v>21</v>
      </c>
      <c r="G19" s="40">
        <v>18</v>
      </c>
      <c r="H19" s="40">
        <v>27</v>
      </c>
      <c r="I19" s="40">
        <v>28</v>
      </c>
      <c r="J19" s="40">
        <v>35</v>
      </c>
      <c r="K19" s="40">
        <v>32</v>
      </c>
      <c r="L19" s="40">
        <v>35</v>
      </c>
      <c r="M19" s="40">
        <v>29</v>
      </c>
      <c r="N19" s="40">
        <v>164</v>
      </c>
      <c r="O19" s="40">
        <v>175</v>
      </c>
      <c r="P19" s="40">
        <v>259</v>
      </c>
      <c r="Q19" s="40">
        <v>150</v>
      </c>
      <c r="R19" s="40">
        <v>249</v>
      </c>
      <c r="S19" s="40">
        <v>254</v>
      </c>
      <c r="T19" s="40">
        <v>360</v>
      </c>
      <c r="U19" s="40">
        <v>251</v>
      </c>
      <c r="V19" s="40">
        <v>356</v>
      </c>
      <c r="W19" s="40">
        <v>283</v>
      </c>
      <c r="X19" s="40">
        <v>213</v>
      </c>
      <c r="Y19" s="40">
        <v>175</v>
      </c>
      <c r="Z19" s="40">
        <v>338</v>
      </c>
      <c r="AA19" s="40">
        <v>343</v>
      </c>
      <c r="AB19" s="40">
        <v>313</v>
      </c>
      <c r="AC19" s="40">
        <v>232</v>
      </c>
      <c r="AD19" s="40">
        <v>282</v>
      </c>
      <c r="AE19" s="40">
        <v>371</v>
      </c>
      <c r="AF19" s="40">
        <v>234</v>
      </c>
    </row>
    <row r="20" spans="2:38" ht="17.100000000000001" customHeight="1" thickBot="1" x14ac:dyDescent="0.25">
      <c r="B20" s="54" t="s">
        <v>194</v>
      </c>
      <c r="C20" s="40">
        <v>49</v>
      </c>
      <c r="D20" s="40">
        <v>88</v>
      </c>
      <c r="E20" s="40">
        <v>38</v>
      </c>
      <c r="F20" s="40">
        <v>57</v>
      </c>
      <c r="G20" s="40">
        <v>61</v>
      </c>
      <c r="H20" s="40">
        <v>90</v>
      </c>
      <c r="I20" s="40">
        <v>72</v>
      </c>
      <c r="J20" s="40">
        <v>77</v>
      </c>
      <c r="K20" s="40">
        <v>111</v>
      </c>
      <c r="L20" s="40">
        <v>89</v>
      </c>
      <c r="M20" s="40">
        <v>57</v>
      </c>
      <c r="N20" s="40">
        <v>87</v>
      </c>
      <c r="O20" s="40">
        <v>116</v>
      </c>
      <c r="P20" s="40">
        <v>69</v>
      </c>
      <c r="Q20" s="40">
        <v>50</v>
      </c>
      <c r="R20" s="40">
        <v>101</v>
      </c>
      <c r="S20" s="40">
        <v>70</v>
      </c>
      <c r="T20" s="40">
        <v>97</v>
      </c>
      <c r="U20" s="40">
        <v>56</v>
      </c>
      <c r="V20" s="40">
        <v>78</v>
      </c>
      <c r="W20" s="40">
        <v>70</v>
      </c>
      <c r="X20" s="40">
        <v>85</v>
      </c>
      <c r="Y20" s="40">
        <v>55</v>
      </c>
      <c r="Z20" s="40">
        <v>68</v>
      </c>
      <c r="AA20" s="40">
        <v>77</v>
      </c>
      <c r="AB20" s="40">
        <v>72</v>
      </c>
      <c r="AC20" s="40">
        <v>56</v>
      </c>
      <c r="AD20" s="40">
        <v>83</v>
      </c>
      <c r="AE20" s="40">
        <v>99</v>
      </c>
      <c r="AF20" s="40">
        <v>75</v>
      </c>
    </row>
    <row r="21" spans="2:38" ht="17.100000000000001" customHeight="1" thickBot="1" x14ac:dyDescent="0.25">
      <c r="B21" s="54" t="s">
        <v>195</v>
      </c>
      <c r="C21" s="40">
        <v>313</v>
      </c>
      <c r="D21" s="40">
        <v>317</v>
      </c>
      <c r="E21" s="40">
        <v>263</v>
      </c>
      <c r="F21" s="40">
        <v>316</v>
      </c>
      <c r="G21" s="40">
        <v>305</v>
      </c>
      <c r="H21" s="40">
        <v>370</v>
      </c>
      <c r="I21" s="40">
        <v>232</v>
      </c>
      <c r="J21" s="40">
        <v>390</v>
      </c>
      <c r="K21" s="40">
        <v>517</v>
      </c>
      <c r="L21" s="40">
        <v>561</v>
      </c>
      <c r="M21" s="40">
        <v>379</v>
      </c>
      <c r="N21" s="40">
        <v>506</v>
      </c>
      <c r="O21" s="40">
        <v>567</v>
      </c>
      <c r="P21" s="40">
        <v>627</v>
      </c>
      <c r="Q21" s="40">
        <v>397</v>
      </c>
      <c r="R21" s="40">
        <v>651</v>
      </c>
      <c r="S21" s="40">
        <v>834</v>
      </c>
      <c r="T21" s="40">
        <v>692</v>
      </c>
      <c r="U21" s="40">
        <v>444</v>
      </c>
      <c r="V21" s="40">
        <v>554</v>
      </c>
      <c r="W21" s="40">
        <v>554</v>
      </c>
      <c r="X21" s="40">
        <v>499</v>
      </c>
      <c r="Y21" s="40">
        <v>281</v>
      </c>
      <c r="Z21" s="40">
        <v>504</v>
      </c>
      <c r="AA21" s="40">
        <v>318</v>
      </c>
      <c r="AB21" s="40">
        <v>322</v>
      </c>
      <c r="AC21" s="40">
        <v>168</v>
      </c>
      <c r="AD21" s="40">
        <v>305</v>
      </c>
      <c r="AE21" s="40">
        <v>344</v>
      </c>
      <c r="AF21" s="40">
        <v>336</v>
      </c>
    </row>
    <row r="22" spans="2:38" ht="17.100000000000001" customHeight="1" thickBot="1" x14ac:dyDescent="0.25">
      <c r="B22" s="54" t="s">
        <v>196</v>
      </c>
      <c r="C22" s="40">
        <v>6</v>
      </c>
      <c r="D22" s="40">
        <v>25</v>
      </c>
      <c r="E22" s="40">
        <v>30</v>
      </c>
      <c r="F22" s="40">
        <v>50</v>
      </c>
      <c r="G22" s="40">
        <v>67</v>
      </c>
      <c r="H22" s="40">
        <v>60</v>
      </c>
      <c r="I22" s="40">
        <v>39</v>
      </c>
      <c r="J22" s="40">
        <v>27</v>
      </c>
      <c r="K22" s="40">
        <v>50</v>
      </c>
      <c r="L22" s="40">
        <v>81</v>
      </c>
      <c r="M22" s="40">
        <v>32</v>
      </c>
      <c r="N22" s="40">
        <v>59</v>
      </c>
      <c r="O22" s="40">
        <v>69</v>
      </c>
      <c r="P22" s="40">
        <v>73</v>
      </c>
      <c r="Q22" s="40">
        <v>45</v>
      </c>
      <c r="R22" s="40">
        <v>57</v>
      </c>
      <c r="S22" s="40">
        <v>63</v>
      </c>
      <c r="T22" s="40">
        <v>52</v>
      </c>
      <c r="U22" s="40">
        <v>30</v>
      </c>
      <c r="V22" s="40">
        <v>101</v>
      </c>
      <c r="W22" s="40">
        <v>90</v>
      </c>
      <c r="X22" s="40">
        <v>56</v>
      </c>
      <c r="Y22" s="40">
        <v>31</v>
      </c>
      <c r="Z22" s="40">
        <v>63</v>
      </c>
      <c r="AA22" s="40">
        <v>47</v>
      </c>
      <c r="AB22" s="40">
        <v>37</v>
      </c>
      <c r="AC22" s="40">
        <v>21</v>
      </c>
      <c r="AD22" s="40">
        <v>35</v>
      </c>
      <c r="AE22" s="40">
        <v>42</v>
      </c>
      <c r="AF22" s="40">
        <v>45</v>
      </c>
    </row>
    <row r="23" spans="2:38" ht="16.5" customHeight="1" thickBot="1" x14ac:dyDescent="0.25">
      <c r="B23" s="56" t="s">
        <v>197</v>
      </c>
      <c r="C23" s="57">
        <f t="shared" ref="C23:N23" si="0">SUM(C6:C22)</f>
        <v>5614</v>
      </c>
      <c r="D23" s="57">
        <f t="shared" si="0"/>
        <v>8316</v>
      </c>
      <c r="E23" s="57">
        <f t="shared" si="0"/>
        <v>5790</v>
      </c>
      <c r="F23" s="57">
        <f t="shared" si="0"/>
        <v>7531</v>
      </c>
      <c r="G23" s="57">
        <f t="shared" si="0"/>
        <v>8855</v>
      </c>
      <c r="H23" s="57">
        <f t="shared" si="0"/>
        <v>9777</v>
      </c>
      <c r="I23" s="57">
        <f t="shared" si="0"/>
        <v>7334</v>
      </c>
      <c r="J23" s="57">
        <f t="shared" si="0"/>
        <v>9456</v>
      </c>
      <c r="K23" s="57">
        <f t="shared" si="0"/>
        <v>11824</v>
      </c>
      <c r="L23" s="57">
        <f t="shared" si="0"/>
        <v>13580</v>
      </c>
      <c r="M23" s="57">
        <f t="shared" si="0"/>
        <v>10011</v>
      </c>
      <c r="N23" s="57">
        <f t="shared" si="0"/>
        <v>13812</v>
      </c>
      <c r="O23" s="57">
        <f t="shared" ref="O23:V23" si="1">SUM(O6:O22)</f>
        <v>16932</v>
      </c>
      <c r="P23" s="57">
        <f t="shared" si="1"/>
        <v>17376</v>
      </c>
      <c r="Q23" s="57">
        <f t="shared" si="1"/>
        <v>11502</v>
      </c>
      <c r="R23" s="57">
        <f t="shared" si="1"/>
        <v>16311</v>
      </c>
      <c r="S23" s="57">
        <f t="shared" si="1"/>
        <v>19620</v>
      </c>
      <c r="T23" s="57">
        <f t="shared" si="1"/>
        <v>19815</v>
      </c>
      <c r="U23" s="57">
        <f t="shared" si="1"/>
        <v>12610</v>
      </c>
      <c r="V23" s="57">
        <f t="shared" si="1"/>
        <v>18212</v>
      </c>
      <c r="W23" s="57">
        <f>SUM(W6:W22)</f>
        <v>16521</v>
      </c>
      <c r="X23" s="57">
        <f>SUM(X6:X22)</f>
        <v>16743</v>
      </c>
      <c r="Y23" s="57">
        <f>SUM(Y6:Y22)</f>
        <v>14076</v>
      </c>
      <c r="Z23" s="57">
        <f>SUM(Z6:Z22)</f>
        <v>17842</v>
      </c>
      <c r="AA23" s="57">
        <v>13362</v>
      </c>
      <c r="AB23" s="57">
        <v>13926</v>
      </c>
      <c r="AC23" s="57">
        <v>9569</v>
      </c>
      <c r="AD23" s="57">
        <v>12481</v>
      </c>
      <c r="AE23" s="57">
        <v>13563</v>
      </c>
      <c r="AF23" s="57">
        <v>13628</v>
      </c>
    </row>
    <row r="24" spans="2:38" ht="19.5" customHeight="1" x14ac:dyDescent="0.2">
      <c r="C24" s="18"/>
      <c r="G24" s="18"/>
      <c r="T24" s="76" t="s">
        <v>209</v>
      </c>
      <c r="U24" s="77"/>
      <c r="V24" s="77"/>
      <c r="W24" s="77"/>
      <c r="X24" s="77"/>
      <c r="Y24" s="77"/>
      <c r="Z24" s="77"/>
    </row>
    <row r="25" spans="2:38" ht="21" customHeight="1" x14ac:dyDescent="0.2">
      <c r="C25" s="18"/>
      <c r="G25" s="18"/>
      <c r="T25" s="76"/>
      <c r="U25" s="77"/>
      <c r="V25" s="77"/>
      <c r="W25" s="77"/>
      <c r="X25" s="77"/>
      <c r="Y25" s="77"/>
      <c r="Z25" s="77"/>
      <c r="AA25" s="79"/>
      <c r="AB25" s="78"/>
      <c r="AC25" s="78"/>
      <c r="AD25" s="78"/>
      <c r="AE25" s="78"/>
      <c r="AF25" s="78"/>
      <c r="AG25" s="78"/>
      <c r="AH25" s="78"/>
      <c r="AI25" s="78"/>
      <c r="AJ25" s="78"/>
      <c r="AK25" s="78"/>
      <c r="AL25" s="78"/>
    </row>
    <row r="26" spans="2:38" ht="39" customHeight="1" x14ac:dyDescent="0.2">
      <c r="B26" s="58"/>
      <c r="C26" s="58"/>
      <c r="D26" s="58"/>
      <c r="E26" s="58"/>
      <c r="F26"/>
      <c r="G26"/>
      <c r="H26"/>
      <c r="I26"/>
      <c r="J26"/>
      <c r="K26"/>
      <c r="L26"/>
      <c r="M26"/>
      <c r="N26"/>
      <c r="O26"/>
      <c r="P26"/>
      <c r="Q26"/>
      <c r="R26"/>
      <c r="S26"/>
      <c r="T26"/>
      <c r="U26"/>
      <c r="V26"/>
      <c r="W26"/>
      <c r="X26"/>
      <c r="Y26"/>
      <c r="Z26"/>
      <c r="AA26"/>
      <c r="AB26"/>
      <c r="AC26"/>
      <c r="AD26"/>
      <c r="AE26" s="77"/>
      <c r="AF26" s="77"/>
    </row>
    <row r="28" spans="2:38" ht="39" customHeight="1" thickBot="1" x14ac:dyDescent="0.25">
      <c r="C28" s="39" t="s">
        <v>210</v>
      </c>
      <c r="D28" s="39" t="s">
        <v>211</v>
      </c>
      <c r="E28" s="39" t="s">
        <v>212</v>
      </c>
      <c r="F28" s="61" t="s">
        <v>213</v>
      </c>
      <c r="G28" s="39" t="s">
        <v>214</v>
      </c>
      <c r="H28" s="39" t="s">
        <v>215</v>
      </c>
      <c r="I28" s="39" t="s">
        <v>216</v>
      </c>
      <c r="J28" s="61" t="s">
        <v>217</v>
      </c>
      <c r="K28" s="39" t="s">
        <v>218</v>
      </c>
      <c r="L28" s="39" t="s">
        <v>219</v>
      </c>
      <c r="M28" s="39" t="s">
        <v>220</v>
      </c>
      <c r="N28" s="61" t="s">
        <v>221</v>
      </c>
      <c r="O28" s="39" t="s">
        <v>222</v>
      </c>
      <c r="P28" s="39" t="s">
        <v>223</v>
      </c>
      <c r="Q28" s="39" t="s">
        <v>224</v>
      </c>
      <c r="R28" s="61" t="s">
        <v>225</v>
      </c>
      <c r="S28" s="39" t="s">
        <v>226</v>
      </c>
      <c r="T28" s="39" t="s">
        <v>227</v>
      </c>
      <c r="U28" s="39" t="s">
        <v>228</v>
      </c>
      <c r="V28" s="61" t="s">
        <v>229</v>
      </c>
      <c r="W28" s="39" t="s">
        <v>230</v>
      </c>
      <c r="X28" s="39" t="s">
        <v>231</v>
      </c>
      <c r="Y28" s="39" t="s">
        <v>232</v>
      </c>
      <c r="Z28" s="61" t="s">
        <v>233</v>
      </c>
      <c r="AA28" s="39" t="s">
        <v>198</v>
      </c>
      <c r="AB28" s="39" t="s">
        <v>317</v>
      </c>
    </row>
    <row r="29" spans="2:38" ht="17.100000000000001" customHeight="1" thickBot="1" x14ac:dyDescent="0.25">
      <c r="B29" s="54" t="s">
        <v>180</v>
      </c>
      <c r="C29" s="69">
        <f t="shared" ref="C29:C40" si="2">+(G6-C6)/C6</f>
        <v>0.38461538461538464</v>
      </c>
      <c r="D29" s="69">
        <f t="shared" ref="D29:D40" si="3">+(H6-D6)/D6</f>
        <v>0.12257405515832483</v>
      </c>
      <c r="E29" s="69">
        <f t="shared" ref="E29:E40" si="4">+(I6-E6)/E6</f>
        <v>0.21467391304347827</v>
      </c>
      <c r="F29" s="69">
        <f t="shared" ref="F29:F40" si="5">+(J6-F6)/F6</f>
        <v>0.20127118644067796</v>
      </c>
      <c r="G29" s="69">
        <f t="shared" ref="G29:G40" si="6">+(K6-G6)/G6</f>
        <v>0.30815972222222221</v>
      </c>
      <c r="H29" s="70">
        <f t="shared" ref="H29:S46" si="7">+(L6-H6)/H6</f>
        <v>0.66606005459508644</v>
      </c>
      <c r="I29" s="70">
        <f t="shared" si="7"/>
        <v>0.57829977628635343</v>
      </c>
      <c r="J29" s="70">
        <f t="shared" si="7"/>
        <v>0.88447971781305113</v>
      </c>
      <c r="K29" s="70">
        <f t="shared" si="7"/>
        <v>0.72926343729263432</v>
      </c>
      <c r="L29" s="70">
        <f t="shared" si="7"/>
        <v>0.4811578372474058</v>
      </c>
      <c r="M29" s="70">
        <f t="shared" si="7"/>
        <v>0.37278525868178597</v>
      </c>
      <c r="N29" s="70">
        <f t="shared" si="7"/>
        <v>0.22087037903603182</v>
      </c>
      <c r="O29" s="70">
        <f t="shared" si="7"/>
        <v>0.25556408288564852</v>
      </c>
      <c r="P29" s="70">
        <f t="shared" si="7"/>
        <v>0.42367256637168144</v>
      </c>
      <c r="Q29" s="70">
        <f t="shared" si="7"/>
        <v>0.43882292204439854</v>
      </c>
      <c r="R29" s="70">
        <f t="shared" si="7"/>
        <v>0.46301264852433882</v>
      </c>
      <c r="S29" s="70">
        <f t="shared" si="7"/>
        <v>-2.9645476772616138E-2</v>
      </c>
      <c r="T29" s="70">
        <f>+(X6-T6)/T6</f>
        <v>-7.4851074851074853E-2</v>
      </c>
      <c r="U29" s="70">
        <v>0.2378902045209903</v>
      </c>
      <c r="V29" s="70">
        <v>-8.5145402148283991E-2</v>
      </c>
      <c r="W29" s="69">
        <v>3.2440944881889762E-2</v>
      </c>
      <c r="X29" s="69">
        <v>-5.1791713325867864E-2</v>
      </c>
      <c r="Y29" s="69">
        <v>-0.21072463768115943</v>
      </c>
      <c r="Z29" s="69">
        <v>6.3573883161512024E-2</v>
      </c>
      <c r="AA29" s="36">
        <f t="shared" ref="AA29:AB46" si="8">+(AE6-AA6)/AA6</f>
        <v>2.5674499564838991E-2</v>
      </c>
      <c r="AB29" s="36">
        <f t="shared" si="8"/>
        <v>-1.0679196924391286E-2</v>
      </c>
    </row>
    <row r="30" spans="2:38" ht="17.100000000000001" customHeight="1" thickBot="1" x14ac:dyDescent="0.25">
      <c r="B30" s="54" t="s">
        <v>181</v>
      </c>
      <c r="C30" s="70">
        <f t="shared" si="2"/>
        <v>-0.2271062271062271</v>
      </c>
      <c r="D30" s="70">
        <f t="shared" si="3"/>
        <v>0.22510822510822512</v>
      </c>
      <c r="E30" s="70">
        <f t="shared" si="4"/>
        <v>7.0652173913043473E-2</v>
      </c>
      <c r="F30" s="70">
        <f t="shared" si="5"/>
        <v>-3.7037037037037035E-2</v>
      </c>
      <c r="G30" s="70">
        <f t="shared" si="6"/>
        <v>0.43601895734597157</v>
      </c>
      <c r="H30" s="70">
        <f t="shared" si="7"/>
        <v>0.65724381625441697</v>
      </c>
      <c r="I30" s="70">
        <f t="shared" si="7"/>
        <v>0.28934010152284262</v>
      </c>
      <c r="J30" s="70">
        <f t="shared" si="7"/>
        <v>1.3626373626373627</v>
      </c>
      <c r="K30" s="70">
        <f t="shared" si="7"/>
        <v>0.60066006600660071</v>
      </c>
      <c r="L30" s="70">
        <f t="shared" si="7"/>
        <v>0.11513859275053305</v>
      </c>
      <c r="M30" s="70">
        <f t="shared" si="7"/>
        <v>0.22047244094488189</v>
      </c>
      <c r="N30" s="70">
        <f t="shared" si="7"/>
        <v>-0.25348837209302327</v>
      </c>
      <c r="O30" s="70">
        <f t="shared" si="7"/>
        <v>0.28247422680412371</v>
      </c>
      <c r="P30" s="70">
        <f t="shared" si="7"/>
        <v>0.11663479923518165</v>
      </c>
      <c r="Q30" s="70">
        <f t="shared" si="7"/>
        <v>-0.25161290322580643</v>
      </c>
      <c r="R30" s="70">
        <f t="shared" si="7"/>
        <v>0.30218068535825543</v>
      </c>
      <c r="S30" s="70">
        <f t="shared" si="7"/>
        <v>-0.4437299035369775</v>
      </c>
      <c r="T30" s="70">
        <f t="shared" ref="T30:T46" si="9">+(X7-T7)/T7</f>
        <v>-0.3458904109589041</v>
      </c>
      <c r="U30" s="70">
        <v>0.10775862068965517</v>
      </c>
      <c r="V30" s="70">
        <v>-7.4162679425837319E-2</v>
      </c>
      <c r="W30" s="70">
        <v>0.23699421965317918</v>
      </c>
      <c r="X30" s="70">
        <v>2.0942408376963352E-2</v>
      </c>
      <c r="Y30" s="70">
        <v>0.22957198443579765</v>
      </c>
      <c r="Z30" s="70">
        <v>-0.11369509043927649</v>
      </c>
      <c r="AA30" s="36">
        <f t="shared" si="8"/>
        <v>2.4666666666666668</v>
      </c>
      <c r="AB30" s="36">
        <f t="shared" si="8"/>
        <v>6.1818181818181821E-2</v>
      </c>
    </row>
    <row r="31" spans="2:38" ht="17.100000000000001" customHeight="1" thickBot="1" x14ac:dyDescent="0.25">
      <c r="B31" s="54" t="s">
        <v>182</v>
      </c>
      <c r="C31" s="70">
        <f t="shared" si="2"/>
        <v>3.7413793103448274</v>
      </c>
      <c r="D31" s="70">
        <f t="shared" si="3"/>
        <v>0.47428571428571431</v>
      </c>
      <c r="E31" s="70">
        <f t="shared" si="4"/>
        <v>0.34931506849315069</v>
      </c>
      <c r="F31" s="70">
        <f t="shared" si="5"/>
        <v>0.70987654320987659</v>
      </c>
      <c r="G31" s="70">
        <f t="shared" si="6"/>
        <v>1.0218181818181817</v>
      </c>
      <c r="H31" s="70">
        <f t="shared" si="7"/>
        <v>0.50387596899224807</v>
      </c>
      <c r="I31" s="70">
        <f t="shared" si="7"/>
        <v>-7.1065989847715741E-2</v>
      </c>
      <c r="J31" s="70">
        <f t="shared" si="7"/>
        <v>0.52346570397111913</v>
      </c>
      <c r="K31" s="70">
        <f t="shared" si="7"/>
        <v>-0.18345323741007194</v>
      </c>
      <c r="L31" s="70">
        <f t="shared" si="7"/>
        <v>0.10309278350515463</v>
      </c>
      <c r="M31" s="70">
        <f t="shared" si="7"/>
        <v>0.19125683060109289</v>
      </c>
      <c r="N31" s="70">
        <f t="shared" si="7"/>
        <v>0.82938388625592419</v>
      </c>
      <c r="O31" s="70">
        <f t="shared" si="7"/>
        <v>0.29295154185022027</v>
      </c>
      <c r="P31" s="70">
        <f t="shared" si="7"/>
        <v>0.25233644859813081</v>
      </c>
      <c r="Q31" s="70">
        <f t="shared" si="7"/>
        <v>0.74311926605504586</v>
      </c>
      <c r="R31" s="70">
        <f t="shared" si="7"/>
        <v>-0.27979274611398963</v>
      </c>
      <c r="S31" s="70">
        <f t="shared" si="7"/>
        <v>-0.37649063032367974</v>
      </c>
      <c r="T31" s="70">
        <f t="shared" si="9"/>
        <v>-0.3824626865671642</v>
      </c>
      <c r="U31" s="70">
        <v>-0.22368421052631579</v>
      </c>
      <c r="V31" s="70">
        <v>-0.18525179856115107</v>
      </c>
      <c r="W31" s="70">
        <v>0.30601092896174864</v>
      </c>
      <c r="X31" s="70">
        <v>0.23564954682779457</v>
      </c>
      <c r="Y31" s="70">
        <v>9.152542372881356E-2</v>
      </c>
      <c r="Z31" s="70">
        <v>3.5320088300220751E-2</v>
      </c>
      <c r="AA31" s="36">
        <f t="shared" si="8"/>
        <v>-0.11842105263157894</v>
      </c>
      <c r="AB31" s="36">
        <f t="shared" si="8"/>
        <v>-0.23684210526315788</v>
      </c>
    </row>
    <row r="32" spans="2:38" ht="17.100000000000001" customHeight="1" thickBot="1" x14ac:dyDescent="0.25">
      <c r="B32" s="54" t="s">
        <v>183</v>
      </c>
      <c r="C32" s="70">
        <f t="shared" si="2"/>
        <v>0.9320987654320988</v>
      </c>
      <c r="D32" s="70">
        <f t="shared" si="3"/>
        <v>0.33401430030643514</v>
      </c>
      <c r="E32" s="70">
        <f t="shared" si="4"/>
        <v>0.4938080495356037</v>
      </c>
      <c r="F32" s="70">
        <f t="shared" si="5"/>
        <v>0.24040920716112532</v>
      </c>
      <c r="G32" s="70">
        <f t="shared" si="6"/>
        <v>0.12992545260915869</v>
      </c>
      <c r="H32" s="70">
        <f t="shared" si="7"/>
        <v>-0.21898928024502298</v>
      </c>
      <c r="I32" s="70">
        <f t="shared" si="7"/>
        <v>-0.51191709844559585</v>
      </c>
      <c r="J32" s="70">
        <f t="shared" si="7"/>
        <v>-0.59896907216494844</v>
      </c>
      <c r="K32" s="70">
        <f t="shared" si="7"/>
        <v>3.2987747408105561E-2</v>
      </c>
      <c r="L32" s="70">
        <f t="shared" si="7"/>
        <v>-2.5490196078431372E-2</v>
      </c>
      <c r="M32" s="70">
        <f t="shared" si="7"/>
        <v>0.31847133757961782</v>
      </c>
      <c r="N32" s="70">
        <f t="shared" si="7"/>
        <v>1.4293059125964009</v>
      </c>
      <c r="O32" s="70">
        <f t="shared" si="7"/>
        <v>-6.8430656934306569E-2</v>
      </c>
      <c r="P32" s="70">
        <f t="shared" si="7"/>
        <v>-9.3561368209255535E-2</v>
      </c>
      <c r="Q32" s="70">
        <f t="shared" si="7"/>
        <v>-7.5684380032206122E-2</v>
      </c>
      <c r="R32" s="70">
        <f t="shared" si="7"/>
        <v>-1.164021164021164E-2</v>
      </c>
      <c r="S32" s="70">
        <f t="shared" si="7"/>
        <v>-0.16846229187071499</v>
      </c>
      <c r="T32" s="70">
        <f t="shared" si="9"/>
        <v>-7.9911209766925645E-2</v>
      </c>
      <c r="U32" s="70">
        <v>-1.3937282229965157E-2</v>
      </c>
      <c r="V32" s="70">
        <v>-9.421841541755889E-2</v>
      </c>
      <c r="W32" s="70">
        <v>1.4134275618374558E-2</v>
      </c>
      <c r="X32" s="70">
        <v>-1.0856453558504222E-2</v>
      </c>
      <c r="Y32" s="70">
        <v>9.8939929328621903E-2</v>
      </c>
      <c r="Z32" s="70">
        <v>-8.2742316784869971E-2</v>
      </c>
      <c r="AA32" s="36">
        <f t="shared" si="8"/>
        <v>0.10961538461538461</v>
      </c>
      <c r="AB32" s="36">
        <f t="shared" si="8"/>
        <v>-0.47130434782608693</v>
      </c>
    </row>
    <row r="33" spans="2:43" ht="17.100000000000001" customHeight="1" thickBot="1" x14ac:dyDescent="0.25">
      <c r="B33" s="54" t="s">
        <v>184</v>
      </c>
      <c r="C33" s="70">
        <f t="shared" si="2"/>
        <v>1.39</v>
      </c>
      <c r="D33" s="70">
        <f t="shared" si="3"/>
        <v>-0.70281690140845066</v>
      </c>
      <c r="E33" s="70">
        <f t="shared" si="4"/>
        <v>-0.70612244897959187</v>
      </c>
      <c r="F33" s="70">
        <f t="shared" si="5"/>
        <v>-5.627705627705628E-2</v>
      </c>
      <c r="G33" s="70">
        <f t="shared" si="6"/>
        <v>1.6736401673640166E-2</v>
      </c>
      <c r="H33" s="70">
        <f t="shared" si="7"/>
        <v>0.7109004739336493</v>
      </c>
      <c r="I33" s="70">
        <f t="shared" si="7"/>
        <v>0.4236111111111111</v>
      </c>
      <c r="J33" s="70">
        <f t="shared" si="7"/>
        <v>-0.12844036697247707</v>
      </c>
      <c r="K33" s="70">
        <f t="shared" si="7"/>
        <v>0.54320987654320985</v>
      </c>
      <c r="L33" s="70">
        <f t="shared" si="7"/>
        <v>2.4930747922437674E-2</v>
      </c>
      <c r="M33" s="70">
        <f t="shared" si="7"/>
        <v>0.13170731707317074</v>
      </c>
      <c r="N33" s="70">
        <f t="shared" si="7"/>
        <v>0.38421052631578945</v>
      </c>
      <c r="O33" s="70">
        <f t="shared" si="7"/>
        <v>-0.08</v>
      </c>
      <c r="P33" s="70">
        <f t="shared" si="7"/>
        <v>9.45945945945946E-2</v>
      </c>
      <c r="Q33" s="70">
        <f t="shared" si="7"/>
        <v>-2.1551724137931036E-2</v>
      </c>
      <c r="R33" s="70">
        <f t="shared" si="7"/>
        <v>0.28897338403041822</v>
      </c>
      <c r="S33" s="70">
        <f t="shared" si="7"/>
        <v>0.42318840579710143</v>
      </c>
      <c r="T33" s="70">
        <f t="shared" si="9"/>
        <v>-0.33333333333333331</v>
      </c>
      <c r="U33" s="70">
        <v>-0.36123348017621143</v>
      </c>
      <c r="V33" s="70">
        <v>-0.33923303834808261</v>
      </c>
      <c r="W33" s="70">
        <v>-0.49490835030549896</v>
      </c>
      <c r="X33" s="70">
        <v>-5.9259259259259262E-2</v>
      </c>
      <c r="Y33" s="70">
        <v>0.62068965517241381</v>
      </c>
      <c r="Z33" s="70">
        <v>0.1875</v>
      </c>
      <c r="AA33" s="36">
        <f t="shared" si="8"/>
        <v>-0.11057692307692307</v>
      </c>
      <c r="AB33" s="36">
        <f t="shared" si="8"/>
        <v>7.3170731707317069E-2</v>
      </c>
    </row>
    <row r="34" spans="2:43" ht="17.100000000000001" customHeight="1" thickBot="1" x14ac:dyDescent="0.25">
      <c r="B34" s="54" t="s">
        <v>185</v>
      </c>
      <c r="C34" s="70">
        <f t="shared" si="2"/>
        <v>0.95918367346938771</v>
      </c>
      <c r="D34" s="70">
        <f t="shared" si="3"/>
        <v>0.28169014084507044</v>
      </c>
      <c r="E34" s="70">
        <f t="shared" si="4"/>
        <v>0.15517241379310345</v>
      </c>
      <c r="F34" s="70">
        <f t="shared" si="5"/>
        <v>0.125</v>
      </c>
      <c r="G34" s="70">
        <f t="shared" si="6"/>
        <v>0.22916666666666666</v>
      </c>
      <c r="H34" s="70">
        <f t="shared" si="7"/>
        <v>0.43956043956043955</v>
      </c>
      <c r="I34" s="70">
        <f t="shared" si="7"/>
        <v>-0.1044776119402985</v>
      </c>
      <c r="J34" s="70">
        <f t="shared" si="7"/>
        <v>0.40740740740740738</v>
      </c>
      <c r="K34" s="70">
        <f t="shared" si="7"/>
        <v>7.6271186440677971E-2</v>
      </c>
      <c r="L34" s="70">
        <f t="shared" si="7"/>
        <v>0</v>
      </c>
      <c r="M34" s="70">
        <f t="shared" si="7"/>
        <v>0.43333333333333335</v>
      </c>
      <c r="N34" s="70">
        <f t="shared" si="7"/>
        <v>-4.3859649122807015E-2</v>
      </c>
      <c r="O34" s="70">
        <f t="shared" si="7"/>
        <v>7.0866141732283464E-2</v>
      </c>
      <c r="P34" s="70">
        <f t="shared" si="7"/>
        <v>3.0534351145038167E-2</v>
      </c>
      <c r="Q34" s="70">
        <f t="shared" si="7"/>
        <v>-0.16279069767441862</v>
      </c>
      <c r="R34" s="70">
        <f t="shared" si="7"/>
        <v>-2.7522935779816515E-2</v>
      </c>
      <c r="S34" s="70">
        <f t="shared" si="7"/>
        <v>-0.19852941176470587</v>
      </c>
      <c r="T34" s="70">
        <f t="shared" si="9"/>
        <v>-0.23703703703703705</v>
      </c>
      <c r="U34" s="70">
        <v>8.3333333333333329E-2</v>
      </c>
      <c r="V34" s="70">
        <v>-4.716981132075472E-2</v>
      </c>
      <c r="W34" s="70">
        <v>-3.669724770642202E-2</v>
      </c>
      <c r="X34" s="70">
        <v>7.7669902912621352E-2</v>
      </c>
      <c r="Y34" s="70">
        <v>0.23076923076923078</v>
      </c>
      <c r="Z34" s="70">
        <v>-0.16831683168316833</v>
      </c>
      <c r="AA34" s="36">
        <f t="shared" si="8"/>
        <v>0.28888888888888886</v>
      </c>
      <c r="AB34" s="36">
        <f t="shared" si="8"/>
        <v>-0.15686274509803921</v>
      </c>
    </row>
    <row r="35" spans="2:43" ht="17.100000000000001" customHeight="1" thickBot="1" x14ac:dyDescent="0.25">
      <c r="B35" s="54" t="s">
        <v>186</v>
      </c>
      <c r="C35" s="70">
        <f t="shared" si="2"/>
        <v>1.9463087248322148</v>
      </c>
      <c r="D35" s="70">
        <f t="shared" si="3"/>
        <v>0.16151202749140894</v>
      </c>
      <c r="E35" s="70">
        <f>+(I12-E12)/E12</f>
        <v>8.7912087912087919E-2</v>
      </c>
      <c r="F35" s="70">
        <f t="shared" si="5"/>
        <v>6.3888888888888884E-2</v>
      </c>
      <c r="G35" s="70">
        <f t="shared" si="6"/>
        <v>-0.10250569476082004</v>
      </c>
      <c r="H35" s="70">
        <f t="shared" si="7"/>
        <v>0.91420118343195267</v>
      </c>
      <c r="I35" s="70">
        <f t="shared" si="7"/>
        <v>0.50841750841750843</v>
      </c>
      <c r="J35" s="70">
        <f t="shared" si="7"/>
        <v>0.49869451697127937</v>
      </c>
      <c r="K35" s="70">
        <f t="shared" si="7"/>
        <v>0.59390862944162437</v>
      </c>
      <c r="L35" s="70">
        <f t="shared" si="7"/>
        <v>7.4188562596599686E-2</v>
      </c>
      <c r="M35" s="70">
        <f t="shared" si="7"/>
        <v>4.2410714285714288E-2</v>
      </c>
      <c r="N35" s="70">
        <f t="shared" si="7"/>
        <v>0.13240418118466898</v>
      </c>
      <c r="O35" s="70">
        <f t="shared" si="7"/>
        <v>0.33757961783439489</v>
      </c>
      <c r="P35" s="70">
        <f t="shared" si="7"/>
        <v>0.22733812949640289</v>
      </c>
      <c r="Q35" s="70">
        <f t="shared" si="7"/>
        <v>0.1670235546038544</v>
      </c>
      <c r="R35" s="70">
        <f t="shared" si="7"/>
        <v>4.4615384615384612E-2</v>
      </c>
      <c r="S35" s="70">
        <f t="shared" si="7"/>
        <v>-0.16904761904761906</v>
      </c>
      <c r="T35" s="70">
        <f t="shared" si="9"/>
        <v>-0.30363423212192264</v>
      </c>
      <c r="U35" s="70">
        <v>-0.26055045871559634</v>
      </c>
      <c r="V35" s="70">
        <v>-0.17820324005891017</v>
      </c>
      <c r="W35" s="70">
        <v>-7.0200573065902577E-2</v>
      </c>
      <c r="X35" s="70">
        <v>-0.22727272727272727</v>
      </c>
      <c r="Y35" s="70">
        <v>7.4441687344913146E-2</v>
      </c>
      <c r="Z35" s="70">
        <v>9.1397849462365593E-2</v>
      </c>
      <c r="AA35" s="36">
        <f t="shared" si="8"/>
        <v>0.12056737588652482</v>
      </c>
      <c r="AB35" s="36">
        <f t="shared" si="8"/>
        <v>0.17523364485981308</v>
      </c>
    </row>
    <row r="36" spans="2:43" ht="17.100000000000001" customHeight="1" thickBot="1" x14ac:dyDescent="0.25">
      <c r="B36" s="54" t="s">
        <v>234</v>
      </c>
      <c r="C36" s="70">
        <f t="shared" si="2"/>
        <v>1.8769230769230769</v>
      </c>
      <c r="D36" s="70">
        <f t="shared" si="3"/>
        <v>-3.864734299516908E-2</v>
      </c>
      <c r="E36" s="70">
        <f t="shared" si="4"/>
        <v>0.35087719298245612</v>
      </c>
      <c r="F36" s="70">
        <f t="shared" si="5"/>
        <v>5.1813471502590676E-3</v>
      </c>
      <c r="G36" s="70">
        <f t="shared" si="6"/>
        <v>0.32085561497326204</v>
      </c>
      <c r="H36" s="70">
        <f t="shared" si="7"/>
        <v>0.44723618090452261</v>
      </c>
      <c r="I36" s="70">
        <f t="shared" si="7"/>
        <v>0.52597402597402598</v>
      </c>
      <c r="J36" s="70">
        <f t="shared" si="7"/>
        <v>0.43814432989690721</v>
      </c>
      <c r="K36" s="70">
        <f t="shared" si="7"/>
        <v>0.31578947368421051</v>
      </c>
      <c r="L36" s="70">
        <f t="shared" si="7"/>
        <v>7.9861111111111105E-2</v>
      </c>
      <c r="M36" s="70">
        <f t="shared" si="7"/>
        <v>-0.20425531914893616</v>
      </c>
      <c r="N36" s="70">
        <f t="shared" si="7"/>
        <v>0.12903225806451613</v>
      </c>
      <c r="O36" s="70">
        <f t="shared" si="7"/>
        <v>0.11384615384615385</v>
      </c>
      <c r="P36" s="70">
        <f t="shared" si="7"/>
        <v>0</v>
      </c>
      <c r="Q36" s="70">
        <f t="shared" si="7"/>
        <v>2.1390374331550801E-2</v>
      </c>
      <c r="R36" s="70">
        <f t="shared" si="7"/>
        <v>-0.10793650793650794</v>
      </c>
      <c r="S36" s="70">
        <f t="shared" si="7"/>
        <v>-0.16574585635359115</v>
      </c>
      <c r="T36" s="70">
        <f t="shared" si="9"/>
        <v>-0.13183279742765272</v>
      </c>
      <c r="U36" s="70">
        <v>-0.14659685863874344</v>
      </c>
      <c r="V36" s="70">
        <v>-0.20996441281138789</v>
      </c>
      <c r="W36" s="70">
        <v>-0.14238410596026491</v>
      </c>
      <c r="X36" s="70">
        <v>4.4444444444444446E-2</v>
      </c>
      <c r="Y36" s="70">
        <v>7.9754601226993863E-2</v>
      </c>
      <c r="Z36" s="70">
        <v>0.1036036036036036</v>
      </c>
      <c r="AA36" s="36">
        <f t="shared" si="8"/>
        <v>0.23241590214067279</v>
      </c>
      <c r="AB36" s="36">
        <f t="shared" si="8"/>
        <v>0.14285714285714285</v>
      </c>
    </row>
    <row r="37" spans="2:43" ht="17.100000000000001" customHeight="1" thickBot="1" x14ac:dyDescent="0.25">
      <c r="B37" s="54" t="s">
        <v>188</v>
      </c>
      <c r="C37" s="70">
        <f t="shared" si="2"/>
        <v>0.37136929460580914</v>
      </c>
      <c r="D37" s="70">
        <f t="shared" si="3"/>
        <v>0.3180952380952381</v>
      </c>
      <c r="E37" s="70">
        <f t="shared" si="4"/>
        <v>0.5720461095100865</v>
      </c>
      <c r="F37" s="70">
        <f t="shared" si="5"/>
        <v>0.25123152709359609</v>
      </c>
      <c r="G37" s="70">
        <f t="shared" si="6"/>
        <v>0.35627836611195157</v>
      </c>
      <c r="H37" s="70">
        <f t="shared" si="7"/>
        <v>0.30202312138728321</v>
      </c>
      <c r="I37" s="70">
        <f t="shared" si="7"/>
        <v>6.4161319890009172E-2</v>
      </c>
      <c r="J37" s="70">
        <f t="shared" si="7"/>
        <v>0.23950131233595801</v>
      </c>
      <c r="K37" s="70">
        <f t="shared" si="7"/>
        <v>7.3619631901840496E-2</v>
      </c>
      <c r="L37" s="70">
        <f t="shared" si="7"/>
        <v>8.324084350721421E-2</v>
      </c>
      <c r="M37" s="70">
        <f t="shared" si="7"/>
        <v>-8.3548664944013779E-2</v>
      </c>
      <c r="N37" s="70">
        <f t="shared" si="7"/>
        <v>-2.170460561143462E-2</v>
      </c>
      <c r="O37" s="70">
        <f t="shared" si="7"/>
        <v>-2.6493506493506493E-2</v>
      </c>
      <c r="P37" s="70">
        <f t="shared" si="7"/>
        <v>-7.6331967213114749E-2</v>
      </c>
      <c r="Q37" s="70">
        <f t="shared" si="7"/>
        <v>-1.3157894736842105E-2</v>
      </c>
      <c r="R37" s="70">
        <f t="shared" si="7"/>
        <v>-0.10227272727272728</v>
      </c>
      <c r="S37" s="70">
        <f t="shared" si="7"/>
        <v>-4.3223052294557099E-2</v>
      </c>
      <c r="T37" s="70">
        <f t="shared" si="9"/>
        <v>-7.8202995008319467E-2</v>
      </c>
      <c r="U37" s="80">
        <v>-7.7142857142857138E-2</v>
      </c>
      <c r="V37" s="80">
        <v>-8.1374321880650996E-2</v>
      </c>
      <c r="W37" s="80">
        <v>0.23201338538761851</v>
      </c>
      <c r="X37" s="80">
        <v>0.48074608904933813</v>
      </c>
      <c r="Y37" s="80">
        <v>0.23529411764705882</v>
      </c>
      <c r="Z37" s="80">
        <v>0.22506561679790027</v>
      </c>
      <c r="AA37" s="36">
        <f t="shared" si="8"/>
        <v>2.0574787720444153E-2</v>
      </c>
      <c r="AB37" s="36">
        <f t="shared" si="8"/>
        <v>0.3408432571612488</v>
      </c>
    </row>
    <row r="38" spans="2:43" ht="17.100000000000001" customHeight="1" thickBot="1" x14ac:dyDescent="0.25">
      <c r="B38" s="54" t="s">
        <v>189</v>
      </c>
      <c r="C38" s="70">
        <f t="shared" si="2"/>
        <v>0.56843940714908459</v>
      </c>
      <c r="D38" s="70">
        <f t="shared" si="3"/>
        <v>0.11269430051813471</v>
      </c>
      <c r="E38" s="70">
        <f t="shared" si="4"/>
        <v>0.2191358024691358</v>
      </c>
      <c r="F38" s="70">
        <f t="shared" si="5"/>
        <v>0.38042620363062352</v>
      </c>
      <c r="G38" s="70">
        <f t="shared" si="6"/>
        <v>0.36131183991106169</v>
      </c>
      <c r="H38" s="70">
        <f t="shared" si="7"/>
        <v>0.62630966239813735</v>
      </c>
      <c r="I38" s="70">
        <f t="shared" si="7"/>
        <v>0.67426160337552743</v>
      </c>
      <c r="J38" s="70">
        <f t="shared" si="7"/>
        <v>0.53916523727844479</v>
      </c>
      <c r="K38" s="70">
        <f t="shared" si="7"/>
        <v>0.38587178440179665</v>
      </c>
      <c r="L38" s="70">
        <f t="shared" si="7"/>
        <v>0.40551181102362205</v>
      </c>
      <c r="M38" s="70">
        <f t="shared" si="7"/>
        <v>0.40977822580645162</v>
      </c>
      <c r="N38" s="70">
        <f t="shared" si="7"/>
        <v>0.33469539375928675</v>
      </c>
      <c r="O38" s="70">
        <f t="shared" si="7"/>
        <v>0.34413671184443134</v>
      </c>
      <c r="P38" s="70">
        <f t="shared" si="7"/>
        <v>0.22434428316781257</v>
      </c>
      <c r="Q38" s="70">
        <f t="shared" si="7"/>
        <v>0.10618519842688595</v>
      </c>
      <c r="R38" s="70">
        <f t="shared" si="7"/>
        <v>-5.5663790704146951E-4</v>
      </c>
      <c r="S38" s="70">
        <f t="shared" si="7"/>
        <v>-0.16944322665497588</v>
      </c>
      <c r="T38" s="70">
        <f t="shared" si="9"/>
        <v>-0.15536605657237937</v>
      </c>
      <c r="U38" s="70">
        <v>-0.12508080155138979</v>
      </c>
      <c r="V38" s="70">
        <v>-1.0582010582010581E-2</v>
      </c>
      <c r="W38" s="70">
        <v>-6.51887041435735E-2</v>
      </c>
      <c r="X38" s="70">
        <v>-6.0083723220881555E-2</v>
      </c>
      <c r="Y38" s="70">
        <v>-9.2353158478019944E-3</v>
      </c>
      <c r="Z38" s="70">
        <v>-5.2913031241204618E-2</v>
      </c>
      <c r="AA38" s="36">
        <f t="shared" si="8"/>
        <v>-3.6305147058823532E-2</v>
      </c>
      <c r="AB38" s="36">
        <f t="shared" si="8"/>
        <v>-0.12110418521816563</v>
      </c>
    </row>
    <row r="39" spans="2:43" ht="17.100000000000001" customHeight="1" thickBot="1" x14ac:dyDescent="0.25">
      <c r="B39" s="54" t="s">
        <v>190</v>
      </c>
      <c r="C39" s="70">
        <f t="shared" si="2"/>
        <v>0.76190476190476186</v>
      </c>
      <c r="D39" s="70">
        <f t="shared" si="3"/>
        <v>0.7142857142857143</v>
      </c>
      <c r="E39" s="70">
        <f t="shared" si="4"/>
        <v>0.52631578947368418</v>
      </c>
      <c r="F39" s="70">
        <f t="shared" si="5"/>
        <v>2.564102564102564E-2</v>
      </c>
      <c r="G39" s="70">
        <f t="shared" si="6"/>
        <v>0.72972972972972971</v>
      </c>
      <c r="H39" s="70">
        <f t="shared" si="7"/>
        <v>0.52083333333333337</v>
      </c>
      <c r="I39" s="70">
        <f t="shared" si="7"/>
        <v>1.0344827586206897</v>
      </c>
      <c r="J39" s="70">
        <f t="shared" si="7"/>
        <v>1.2</v>
      </c>
      <c r="K39" s="70">
        <f t="shared" si="7"/>
        <v>0.609375</v>
      </c>
      <c r="L39" s="70">
        <f t="shared" si="7"/>
        <v>0.60273972602739723</v>
      </c>
      <c r="M39" s="70">
        <f t="shared" si="7"/>
        <v>0.4576271186440678</v>
      </c>
      <c r="N39" s="70">
        <f t="shared" si="7"/>
        <v>0.51136363636363635</v>
      </c>
      <c r="O39" s="70">
        <f t="shared" si="7"/>
        <v>0.37864077669902912</v>
      </c>
      <c r="P39" s="70">
        <f t="shared" si="7"/>
        <v>0.29914529914529914</v>
      </c>
      <c r="Q39" s="70">
        <f t="shared" si="7"/>
        <v>0.2558139534883721</v>
      </c>
      <c r="R39" s="70">
        <f t="shared" si="7"/>
        <v>0.21804511278195488</v>
      </c>
      <c r="S39" s="70">
        <f t="shared" si="7"/>
        <v>0</v>
      </c>
      <c r="T39" s="70">
        <f t="shared" si="9"/>
        <v>-0.19078947368421054</v>
      </c>
      <c r="U39" s="70">
        <v>-0.20370370370370369</v>
      </c>
      <c r="V39" s="70">
        <v>-0.22839506172839505</v>
      </c>
      <c r="W39" s="70">
        <v>0.10563380281690141</v>
      </c>
      <c r="X39" s="70">
        <v>0.38211382113821141</v>
      </c>
      <c r="Y39" s="70">
        <v>0.55813953488372092</v>
      </c>
      <c r="Z39" s="70">
        <v>0.28799999999999998</v>
      </c>
      <c r="AA39" s="36">
        <f t="shared" si="8"/>
        <v>-0.25</v>
      </c>
      <c r="AB39" s="36">
        <f t="shared" si="8"/>
        <v>-0.15841584158415842</v>
      </c>
    </row>
    <row r="40" spans="2:43" ht="17.100000000000001" customHeight="1" thickBot="1" x14ac:dyDescent="0.25">
      <c r="B40" s="54" t="s">
        <v>191</v>
      </c>
      <c r="C40" s="70">
        <f t="shared" si="2"/>
        <v>0.12857142857142856</v>
      </c>
      <c r="D40" s="70">
        <f t="shared" si="3"/>
        <v>0.27759197324414714</v>
      </c>
      <c r="E40" s="70">
        <f t="shared" si="4"/>
        <v>0.19796954314720813</v>
      </c>
      <c r="F40" s="70">
        <f t="shared" si="5"/>
        <v>3.9840637450199202E-2</v>
      </c>
      <c r="G40" s="70">
        <f t="shared" si="6"/>
        <v>0.47151898734177217</v>
      </c>
      <c r="H40" s="70">
        <f t="shared" si="7"/>
        <v>0.52879581151832455</v>
      </c>
      <c r="I40" s="70">
        <f t="shared" si="7"/>
        <v>0.61864406779661019</v>
      </c>
      <c r="J40" s="70">
        <f t="shared" si="7"/>
        <v>0.74712643678160917</v>
      </c>
      <c r="K40" s="70">
        <f t="shared" si="7"/>
        <v>0.2129032258064516</v>
      </c>
      <c r="L40" s="70">
        <f t="shared" si="7"/>
        <v>6.8493150684931503E-3</v>
      </c>
      <c r="M40" s="70">
        <f t="shared" si="7"/>
        <v>-0.17015706806282724</v>
      </c>
      <c r="N40" s="70">
        <f t="shared" si="7"/>
        <v>-8.771929824561403E-2</v>
      </c>
      <c r="O40" s="70">
        <f t="shared" si="7"/>
        <v>-6.5602836879432622E-2</v>
      </c>
      <c r="P40" s="70">
        <f t="shared" si="7"/>
        <v>-9.6938775510204078E-2</v>
      </c>
      <c r="Q40" s="70">
        <f t="shared" si="7"/>
        <v>-2.8391167192429023E-2</v>
      </c>
      <c r="R40" s="70">
        <f t="shared" si="7"/>
        <v>4.567307692307692E-2</v>
      </c>
      <c r="S40" s="70">
        <f t="shared" si="7"/>
        <v>-0.15180265654648956</v>
      </c>
      <c r="T40" s="70">
        <f t="shared" si="9"/>
        <v>-0.18455743879472694</v>
      </c>
      <c r="U40" s="70">
        <v>-6.1688311688311688E-2</v>
      </c>
      <c r="V40" s="70">
        <v>-4.5977011494252873E-2</v>
      </c>
      <c r="W40" s="70">
        <v>-8.948545861297539E-3</v>
      </c>
      <c r="X40" s="70">
        <v>0.13856812933025403</v>
      </c>
      <c r="Y40" s="70">
        <v>-1.0380622837370242E-2</v>
      </c>
      <c r="Z40" s="70">
        <v>0.16385542168674699</v>
      </c>
      <c r="AA40" s="36">
        <f t="shared" si="8"/>
        <v>-0.1536144578313253</v>
      </c>
      <c r="AB40" s="36">
        <f t="shared" si="8"/>
        <v>-0.10051546391752578</v>
      </c>
    </row>
    <row r="41" spans="2:43" ht="17.100000000000001" customHeight="1" thickBot="1" x14ac:dyDescent="0.25">
      <c r="B41" s="54" t="s">
        <v>192</v>
      </c>
      <c r="C41" s="70">
        <f t="shared" ref="C41:C46" si="10">+(G18-C18)/C18</f>
        <v>0.77551020408163263</v>
      </c>
      <c r="D41" s="70">
        <f t="shared" ref="D41:G44" si="11">+(H18-D18)/D18</f>
        <v>0.48294573643410854</v>
      </c>
      <c r="E41" s="70">
        <f t="shared" si="11"/>
        <v>0.62392241379310343</v>
      </c>
      <c r="F41" s="70">
        <f t="shared" si="11"/>
        <v>0.38796229151559103</v>
      </c>
      <c r="G41" s="70">
        <f t="shared" si="11"/>
        <v>0.375</v>
      </c>
      <c r="H41" s="70">
        <f t="shared" ref="H41:H46" si="12">+(L18-H18)/H18</f>
        <v>0.26816518557239938</v>
      </c>
      <c r="I41" s="70">
        <f t="shared" si="7"/>
        <v>0.76575978765759789</v>
      </c>
      <c r="J41" s="70">
        <f t="shared" si="7"/>
        <v>0.74294670846394983</v>
      </c>
      <c r="K41" s="70">
        <f t="shared" si="7"/>
        <v>1.0496342737722049</v>
      </c>
      <c r="L41" s="70">
        <f t="shared" si="7"/>
        <v>0.48392415498763397</v>
      </c>
      <c r="M41" s="70">
        <f t="shared" si="7"/>
        <v>-4.6223224351747465E-2</v>
      </c>
      <c r="N41" s="70">
        <f t="shared" si="7"/>
        <v>-1.70863309352518E-2</v>
      </c>
      <c r="O41" s="70">
        <f t="shared" si="7"/>
        <v>4.7412694366556207E-2</v>
      </c>
      <c r="P41" s="70">
        <f t="shared" si="7"/>
        <v>3.7222222222222219E-2</v>
      </c>
      <c r="Q41" s="70">
        <f t="shared" si="7"/>
        <v>-0.10914105594956659</v>
      </c>
      <c r="R41" s="70">
        <f t="shared" si="7"/>
        <v>0.2644098810612992</v>
      </c>
      <c r="S41" s="70">
        <f t="shared" si="7"/>
        <v>-0.26575809199318567</v>
      </c>
      <c r="T41" s="70">
        <f t="shared" si="9"/>
        <v>-0.12694161756829137</v>
      </c>
      <c r="U41" s="70">
        <v>0.14772224679345422</v>
      </c>
      <c r="V41" s="70">
        <v>-0.32440906898215149</v>
      </c>
      <c r="W41" s="70">
        <v>-0.11170036460059662</v>
      </c>
      <c r="X41" s="70">
        <v>-0.1460122699386503</v>
      </c>
      <c r="Y41" s="70">
        <v>-0.2863198458574181</v>
      </c>
      <c r="Z41" s="70">
        <v>-5.1053195287397359E-2</v>
      </c>
      <c r="AA41" s="36">
        <f t="shared" si="8"/>
        <v>-0.12550974173085636</v>
      </c>
      <c r="AB41" s="36">
        <f t="shared" si="8"/>
        <v>-0.21276595744680851</v>
      </c>
    </row>
    <row r="42" spans="2:43" ht="17.100000000000001" customHeight="1" thickBot="1" x14ac:dyDescent="0.25">
      <c r="B42" s="54" t="s">
        <v>193</v>
      </c>
      <c r="C42" s="70">
        <f t="shared" si="10"/>
        <v>-0.52631578947368418</v>
      </c>
      <c r="D42" s="70">
        <f t="shared" si="11"/>
        <v>-0.15625</v>
      </c>
      <c r="E42" s="70">
        <f t="shared" si="11"/>
        <v>13</v>
      </c>
      <c r="F42" s="70">
        <f t="shared" si="11"/>
        <v>0.66666666666666663</v>
      </c>
      <c r="G42" s="70">
        <f t="shared" si="11"/>
        <v>0.77777777777777779</v>
      </c>
      <c r="H42" s="70">
        <f t="shared" si="12"/>
        <v>0.29629629629629628</v>
      </c>
      <c r="I42" s="70">
        <f t="shared" si="7"/>
        <v>3.5714285714285712E-2</v>
      </c>
      <c r="J42" s="70">
        <f t="shared" si="7"/>
        <v>3.6857142857142855</v>
      </c>
      <c r="K42" s="70">
        <f t="shared" si="7"/>
        <v>4.46875</v>
      </c>
      <c r="L42" s="70">
        <f t="shared" si="7"/>
        <v>6.4</v>
      </c>
      <c r="M42" s="70">
        <f t="shared" si="7"/>
        <v>4.1724137931034484</v>
      </c>
      <c r="N42" s="70">
        <f t="shared" si="7"/>
        <v>0.51829268292682928</v>
      </c>
      <c r="O42" s="70">
        <f t="shared" si="7"/>
        <v>0.4514285714285714</v>
      </c>
      <c r="P42" s="70">
        <f t="shared" si="7"/>
        <v>0.38996138996138996</v>
      </c>
      <c r="Q42" s="70">
        <f t="shared" si="7"/>
        <v>0.67333333333333334</v>
      </c>
      <c r="R42" s="70">
        <f t="shared" si="7"/>
        <v>0.42971887550200805</v>
      </c>
      <c r="S42" s="70">
        <f t="shared" si="7"/>
        <v>0.1141732283464567</v>
      </c>
      <c r="T42" s="70">
        <f t="shared" si="9"/>
        <v>-0.40833333333333333</v>
      </c>
      <c r="U42" s="70">
        <v>-0.30278884462151395</v>
      </c>
      <c r="V42" s="70">
        <v>-5.0561797752808987E-2</v>
      </c>
      <c r="W42" s="70">
        <v>0.49469964664310956</v>
      </c>
      <c r="X42" s="70">
        <v>0.80281690140845074</v>
      </c>
      <c r="Y42" s="70">
        <v>0.24</v>
      </c>
      <c r="Z42" s="70">
        <v>6.5088757396449703E-2</v>
      </c>
      <c r="AA42" s="36">
        <f t="shared" si="8"/>
        <v>8.1632653061224483E-2</v>
      </c>
      <c r="AB42" s="36">
        <f t="shared" si="8"/>
        <v>-0.25239616613418531</v>
      </c>
    </row>
    <row r="43" spans="2:43" ht="17.100000000000001" customHeight="1" thickBot="1" x14ac:dyDescent="0.25">
      <c r="B43" s="54" t="s">
        <v>194</v>
      </c>
      <c r="C43" s="70">
        <f t="shared" si="10"/>
        <v>0.24489795918367346</v>
      </c>
      <c r="D43" s="70">
        <f t="shared" si="11"/>
        <v>2.2727272727272728E-2</v>
      </c>
      <c r="E43" s="70">
        <f t="shared" si="11"/>
        <v>0.89473684210526316</v>
      </c>
      <c r="F43" s="70">
        <f t="shared" si="11"/>
        <v>0.35087719298245612</v>
      </c>
      <c r="G43" s="70">
        <f t="shared" si="11"/>
        <v>0.81967213114754101</v>
      </c>
      <c r="H43" s="70">
        <f t="shared" si="12"/>
        <v>-1.1111111111111112E-2</v>
      </c>
      <c r="I43" s="70">
        <f t="shared" si="7"/>
        <v>-0.20833333333333334</v>
      </c>
      <c r="J43" s="70">
        <f t="shared" si="7"/>
        <v>0.12987012987012986</v>
      </c>
      <c r="K43" s="70">
        <f t="shared" si="7"/>
        <v>4.5045045045045043E-2</v>
      </c>
      <c r="L43" s="70">
        <f t="shared" si="7"/>
        <v>-0.2247191011235955</v>
      </c>
      <c r="M43" s="70">
        <f t="shared" si="7"/>
        <v>-0.12280701754385964</v>
      </c>
      <c r="N43" s="70">
        <f t="shared" si="7"/>
        <v>0.16091954022988506</v>
      </c>
      <c r="O43" s="70">
        <f t="shared" si="7"/>
        <v>-0.39655172413793105</v>
      </c>
      <c r="P43" s="70">
        <f t="shared" si="7"/>
        <v>0.40579710144927539</v>
      </c>
      <c r="Q43" s="70">
        <f t="shared" si="7"/>
        <v>0.12</v>
      </c>
      <c r="R43" s="70">
        <f t="shared" si="7"/>
        <v>-0.22772277227722773</v>
      </c>
      <c r="S43" s="70">
        <f t="shared" si="7"/>
        <v>0</v>
      </c>
      <c r="T43" s="70">
        <f t="shared" si="9"/>
        <v>-0.12371134020618557</v>
      </c>
      <c r="U43" s="70">
        <v>-1.7857142857142856E-2</v>
      </c>
      <c r="V43" s="70">
        <v>-0.12820512820512819</v>
      </c>
      <c r="W43" s="70">
        <v>-7.1428571428571425E-2</v>
      </c>
      <c r="X43" s="70">
        <v>-5.8823529411764705E-2</v>
      </c>
      <c r="Y43" s="70">
        <v>-1.8181818181818181E-2</v>
      </c>
      <c r="Z43" s="70">
        <v>0.14705882352941177</v>
      </c>
      <c r="AA43" s="36">
        <f t="shared" si="8"/>
        <v>0.2857142857142857</v>
      </c>
      <c r="AB43" s="36">
        <f t="shared" si="8"/>
        <v>4.1666666666666664E-2</v>
      </c>
    </row>
    <row r="44" spans="2:43" ht="17.100000000000001" customHeight="1" thickBot="1" x14ac:dyDescent="0.25">
      <c r="B44" s="54" t="s">
        <v>195</v>
      </c>
      <c r="C44" s="70">
        <f t="shared" si="10"/>
        <v>-2.5559105431309903E-2</v>
      </c>
      <c r="D44" s="70">
        <f t="shared" si="11"/>
        <v>0.16719242902208201</v>
      </c>
      <c r="E44" s="70">
        <f t="shared" si="11"/>
        <v>-0.11787072243346007</v>
      </c>
      <c r="F44" s="70">
        <f t="shared" si="11"/>
        <v>0.23417721518987342</v>
      </c>
      <c r="G44" s="70">
        <f t="shared" si="11"/>
        <v>0.69508196721311477</v>
      </c>
      <c r="H44" s="70">
        <f t="shared" si="12"/>
        <v>0.51621621621621616</v>
      </c>
      <c r="I44" s="70">
        <f t="shared" si="7"/>
        <v>0.63362068965517238</v>
      </c>
      <c r="J44" s="70">
        <f t="shared" si="7"/>
        <v>0.29743589743589743</v>
      </c>
      <c r="K44" s="70">
        <f t="shared" si="7"/>
        <v>9.6711798839458407E-2</v>
      </c>
      <c r="L44" s="70">
        <f t="shared" si="7"/>
        <v>0.11764705882352941</v>
      </c>
      <c r="M44" s="70">
        <f t="shared" si="7"/>
        <v>4.7493403693931395E-2</v>
      </c>
      <c r="N44" s="70">
        <f t="shared" si="7"/>
        <v>0.2865612648221344</v>
      </c>
      <c r="O44" s="70">
        <f t="shared" si="7"/>
        <v>0.47089947089947087</v>
      </c>
      <c r="P44" s="70">
        <f t="shared" si="7"/>
        <v>0.10366826156299841</v>
      </c>
      <c r="Q44" s="70">
        <f t="shared" si="7"/>
        <v>0.11838790931989925</v>
      </c>
      <c r="R44" s="70">
        <f t="shared" si="7"/>
        <v>-0.14900153609831029</v>
      </c>
      <c r="S44" s="70">
        <f t="shared" si="7"/>
        <v>-0.33573141486810554</v>
      </c>
      <c r="T44" s="70">
        <f t="shared" si="9"/>
        <v>-0.27890173410404623</v>
      </c>
      <c r="U44" s="70">
        <v>-0.36711711711711714</v>
      </c>
      <c r="V44" s="70">
        <v>-9.0252707581227443E-2</v>
      </c>
      <c r="W44" s="70">
        <v>-9.5667870036101083E-2</v>
      </c>
      <c r="X44" s="70">
        <v>6.2124248496993988E-2</v>
      </c>
      <c r="Y44" s="70">
        <v>0.40213523131672596</v>
      </c>
      <c r="Z44" s="70">
        <v>0.11904761904761904</v>
      </c>
      <c r="AA44" s="36">
        <f t="shared" si="8"/>
        <v>8.1761006289308172E-2</v>
      </c>
      <c r="AB44" s="36">
        <f t="shared" si="8"/>
        <v>4.3478260869565216E-2</v>
      </c>
    </row>
    <row r="45" spans="2:43" ht="17.100000000000001" customHeight="1" thickBot="1" x14ac:dyDescent="0.25">
      <c r="B45" s="54" t="s">
        <v>235</v>
      </c>
      <c r="C45" s="71">
        <f t="shared" si="10"/>
        <v>10.166666666666666</v>
      </c>
      <c r="D45" s="71">
        <f t="shared" ref="D45:G46" si="13">+(H22-D22)/D22</f>
        <v>1.4</v>
      </c>
      <c r="E45" s="71">
        <f t="shared" si="13"/>
        <v>0.3</v>
      </c>
      <c r="F45" s="71">
        <f t="shared" si="13"/>
        <v>-0.46</v>
      </c>
      <c r="G45" s="71">
        <f t="shared" si="13"/>
        <v>-0.2537313432835821</v>
      </c>
      <c r="H45" s="71">
        <f t="shared" si="12"/>
        <v>0.35</v>
      </c>
      <c r="I45" s="71">
        <f t="shared" ref="I45:K46" si="14">+(M22-I22)/I22</f>
        <v>-0.17948717948717949</v>
      </c>
      <c r="J45" s="71">
        <f t="shared" si="14"/>
        <v>1.1851851851851851</v>
      </c>
      <c r="K45" s="71">
        <f t="shared" si="14"/>
        <v>0.38</v>
      </c>
      <c r="L45" s="71">
        <f t="shared" si="7"/>
        <v>-9.8765432098765427E-2</v>
      </c>
      <c r="M45" s="71">
        <f t="shared" si="7"/>
        <v>0.40625</v>
      </c>
      <c r="N45" s="71">
        <f t="shared" si="7"/>
        <v>-3.3898305084745763E-2</v>
      </c>
      <c r="O45" s="71">
        <f t="shared" si="7"/>
        <v>-8.6956521739130432E-2</v>
      </c>
      <c r="P45" s="71">
        <f t="shared" si="7"/>
        <v>-0.28767123287671231</v>
      </c>
      <c r="Q45" s="71">
        <f t="shared" si="7"/>
        <v>-0.33333333333333331</v>
      </c>
      <c r="R45" s="71">
        <f t="shared" si="7"/>
        <v>0.77192982456140347</v>
      </c>
      <c r="S45" s="71">
        <f t="shared" si="7"/>
        <v>0.42857142857142855</v>
      </c>
      <c r="T45" s="71">
        <f t="shared" si="9"/>
        <v>7.6923076923076927E-2</v>
      </c>
      <c r="U45" s="71">
        <v>3.3333333333333333E-2</v>
      </c>
      <c r="V45" s="71">
        <v>-0.37623762376237624</v>
      </c>
      <c r="W45" s="71">
        <v>-0.41111111111111109</v>
      </c>
      <c r="X45" s="71">
        <v>8.9285714285714288E-2</v>
      </c>
      <c r="Y45" s="81">
        <v>0.19354838709677419</v>
      </c>
      <c r="Z45" s="71">
        <v>0.14285714285714285</v>
      </c>
      <c r="AA45" s="36">
        <f t="shared" si="8"/>
        <v>-0.10638297872340426</v>
      </c>
      <c r="AB45" s="36">
        <f t="shared" si="8"/>
        <v>0.21621621621621623</v>
      </c>
    </row>
    <row r="46" spans="2:43" ht="17.100000000000001" customHeight="1" thickBot="1" x14ac:dyDescent="0.25">
      <c r="B46" s="56" t="s">
        <v>197</v>
      </c>
      <c r="C46" s="72">
        <f t="shared" si="10"/>
        <v>0.57730673316708225</v>
      </c>
      <c r="D46" s="72">
        <f t="shared" si="13"/>
        <v>0.17568542568542569</v>
      </c>
      <c r="E46" s="72">
        <f t="shared" si="13"/>
        <v>0.26666666666666666</v>
      </c>
      <c r="F46" s="72">
        <f t="shared" si="13"/>
        <v>0.25561014473509497</v>
      </c>
      <c r="G46" s="72">
        <f t="shared" si="13"/>
        <v>0.33529079616036139</v>
      </c>
      <c r="H46" s="72">
        <f t="shared" si="12"/>
        <v>0.38897412294159761</v>
      </c>
      <c r="I46" s="72">
        <f t="shared" si="14"/>
        <v>0.36501227161167166</v>
      </c>
      <c r="J46" s="72">
        <f t="shared" si="14"/>
        <v>0.46065989847715738</v>
      </c>
      <c r="K46" s="72">
        <f t="shared" si="14"/>
        <v>0.43200270635994586</v>
      </c>
      <c r="L46" s="72">
        <f t="shared" si="7"/>
        <v>0.27952871870397644</v>
      </c>
      <c r="M46" s="72">
        <f>+(Q23-M23)/M23</f>
        <v>0.14893617021276595</v>
      </c>
      <c r="N46" s="72">
        <f t="shared" si="7"/>
        <v>0.18092962641181581</v>
      </c>
      <c r="O46" s="72">
        <f t="shared" si="7"/>
        <v>0.15875265768958186</v>
      </c>
      <c r="P46" s="72">
        <f t="shared" si="7"/>
        <v>0.14036602209944751</v>
      </c>
      <c r="Q46" s="72">
        <f t="shared" si="7"/>
        <v>9.6331072856894448E-2</v>
      </c>
      <c r="R46" s="72">
        <f t="shared" si="7"/>
        <v>0.11654711544356569</v>
      </c>
      <c r="S46" s="72">
        <f t="shared" si="7"/>
        <v>-0.15795107033639144</v>
      </c>
      <c r="T46" s="72">
        <f t="shared" si="9"/>
        <v>-0.15503406510219531</v>
      </c>
      <c r="U46" s="82">
        <v>-5.1546391752577319E-3</v>
      </c>
      <c r="V46" s="83">
        <v>-0.13935866461673621</v>
      </c>
      <c r="W46" s="83">
        <v>-8.5951213606924523E-3</v>
      </c>
      <c r="X46" s="84">
        <v>8.8992414740488562E-3</v>
      </c>
      <c r="Y46" s="85">
        <v>-6.129932243921881E-2</v>
      </c>
      <c r="Z46" s="86">
        <v>2.8071966313640423E-2</v>
      </c>
      <c r="AA46" s="64">
        <f t="shared" si="8"/>
        <v>1.5042658284687921E-2</v>
      </c>
      <c r="AB46" s="64">
        <f t="shared" si="8"/>
        <v>-2.1398822346689644E-2</v>
      </c>
    </row>
    <row r="48" spans="2:43" x14ac:dyDescent="0.2">
      <c r="AQ48" s="100"/>
    </row>
    <row r="49" spans="19:19" x14ac:dyDescent="0.2">
      <c r="S49" s="68"/>
    </row>
  </sheetData>
  <phoneticPr fontId="0" type="noConversion"/>
  <pageMargins left="0.78740157480314965" right="0.78740157480314965" top="0.98425196850393704" bottom="0.98425196850393704" header="0" footer="0"/>
  <pageSetup paperSize="9" scale="65" fitToHeight="0" orientation="landscape"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1">
    <pageSetUpPr fitToPage="1"/>
  </sheetPr>
  <dimension ref="A2:AQ45"/>
  <sheetViews>
    <sheetView topLeftCell="A21" zoomScaleNormal="100" workbookViewId="0"/>
  </sheetViews>
  <sheetFormatPr baseColWidth="10" defaultColWidth="11.42578125" defaultRowHeight="12.75" x14ac:dyDescent="0.2"/>
  <cols>
    <col min="1" max="1" width="10.42578125" style="12" customWidth="1"/>
    <col min="2" max="2" width="32.5703125" style="12" customWidth="1"/>
    <col min="3" max="3" width="11.42578125" style="12" hidden="1" customWidth="1"/>
    <col min="4" max="25" width="12.42578125" style="12" hidden="1" customWidth="1"/>
    <col min="26" max="26" width="16.140625" style="12" hidden="1" customWidth="1"/>
    <col min="27" max="71" width="12.42578125" style="12" customWidth="1"/>
    <col min="72" max="16384" width="11.42578125" style="12"/>
  </cols>
  <sheetData>
    <row r="2" spans="1:32" ht="40.5" customHeight="1" x14ac:dyDescent="0.2">
      <c r="B2" s="73"/>
      <c r="C2"/>
      <c r="D2"/>
      <c r="E2"/>
      <c r="F2"/>
      <c r="G2"/>
      <c r="H2"/>
      <c r="I2"/>
      <c r="J2"/>
      <c r="K2"/>
      <c r="L2"/>
      <c r="M2"/>
      <c r="N2"/>
      <c r="O2"/>
      <c r="P2"/>
      <c r="Q2"/>
      <c r="R2"/>
      <c r="S2"/>
      <c r="T2"/>
      <c r="U2"/>
      <c r="V2"/>
      <c r="W2"/>
      <c r="X2"/>
      <c r="Y2" s="90"/>
      <c r="Z2" s="90"/>
      <c r="AA2" s="90"/>
      <c r="AB2" s="90"/>
      <c r="AC2"/>
      <c r="AD2"/>
    </row>
    <row r="3" spans="1:32" ht="27.95" customHeight="1" x14ac:dyDescent="0.2">
      <c r="B3" s="10"/>
    </row>
    <row r="5" spans="1:32" ht="39" customHeight="1" x14ac:dyDescent="0.2">
      <c r="C5" s="38" t="s">
        <v>39</v>
      </c>
      <c r="D5" s="38" t="s">
        <v>40</v>
      </c>
      <c r="E5" s="38" t="s">
        <v>41</v>
      </c>
      <c r="F5" s="60" t="s">
        <v>42</v>
      </c>
      <c r="G5" s="38" t="s">
        <v>43</v>
      </c>
      <c r="H5" s="38" t="s">
        <v>44</v>
      </c>
      <c r="I5" s="38" t="s">
        <v>45</v>
      </c>
      <c r="J5" s="60" t="s">
        <v>46</v>
      </c>
      <c r="K5" s="38" t="s">
        <v>47</v>
      </c>
      <c r="L5" s="38" t="s">
        <v>48</v>
      </c>
      <c r="M5" s="38" t="s">
        <v>49</v>
      </c>
      <c r="N5" s="60" t="s">
        <v>50</v>
      </c>
      <c r="O5" s="38" t="s">
        <v>51</v>
      </c>
      <c r="P5" s="38" t="s">
        <v>52</v>
      </c>
      <c r="Q5" s="38" t="s">
        <v>53</v>
      </c>
      <c r="R5" s="60" t="s">
        <v>54</v>
      </c>
      <c r="S5" s="38" t="s">
        <v>55</v>
      </c>
      <c r="T5" s="38" t="s">
        <v>56</v>
      </c>
      <c r="U5" s="38" t="s">
        <v>57</v>
      </c>
      <c r="V5" s="60" t="s">
        <v>58</v>
      </c>
      <c r="W5" s="38" t="s">
        <v>59</v>
      </c>
      <c r="X5" s="38" t="s">
        <v>60</v>
      </c>
      <c r="Y5" s="38" t="s">
        <v>236</v>
      </c>
      <c r="Z5" s="60" t="s">
        <v>208</v>
      </c>
      <c r="AA5" s="38" t="s">
        <v>103</v>
      </c>
      <c r="AB5" s="38" t="s">
        <v>104</v>
      </c>
      <c r="AC5" s="120" t="s">
        <v>105</v>
      </c>
      <c r="AD5" s="60" t="s">
        <v>106</v>
      </c>
      <c r="AE5" s="38" t="s">
        <v>107</v>
      </c>
      <c r="AF5" s="38" t="s">
        <v>316</v>
      </c>
    </row>
    <row r="6" spans="1:32" ht="17.100000000000001" customHeight="1" thickBot="1" x14ac:dyDescent="0.25">
      <c r="B6" s="54" t="s">
        <v>180</v>
      </c>
      <c r="C6" s="40">
        <v>569</v>
      </c>
      <c r="D6" s="40">
        <v>647</v>
      </c>
      <c r="E6" s="40">
        <v>476</v>
      </c>
      <c r="F6" s="40">
        <v>697</v>
      </c>
      <c r="G6" s="40">
        <v>660</v>
      </c>
      <c r="H6" s="40">
        <v>759</v>
      </c>
      <c r="I6" s="40">
        <v>618</v>
      </c>
      <c r="J6" s="40">
        <v>728</v>
      </c>
      <c r="K6" s="40">
        <v>859</v>
      </c>
      <c r="L6" s="40">
        <v>1175</v>
      </c>
      <c r="M6" s="40">
        <v>917</v>
      </c>
      <c r="N6" s="40">
        <v>1337</v>
      </c>
      <c r="O6" s="40">
        <v>1592</v>
      </c>
      <c r="P6" s="40">
        <v>1742</v>
      </c>
      <c r="Q6" s="40">
        <v>1171</v>
      </c>
      <c r="R6" s="40">
        <v>1639</v>
      </c>
      <c r="S6" s="40">
        <v>1961</v>
      </c>
      <c r="T6" s="40">
        <v>2313</v>
      </c>
      <c r="U6" s="40">
        <v>1541</v>
      </c>
      <c r="V6" s="40">
        <v>2286</v>
      </c>
      <c r="W6" s="40">
        <v>1744</v>
      </c>
      <c r="X6" s="40">
        <v>1698</v>
      </c>
      <c r="Y6" s="40">
        <v>1480</v>
      </c>
      <c r="Z6" s="40">
        <v>2092</v>
      </c>
      <c r="AA6" s="40">
        <v>1081</v>
      </c>
      <c r="AB6" s="40">
        <v>1077</v>
      </c>
      <c r="AC6" s="40">
        <v>786</v>
      </c>
      <c r="AD6" s="40">
        <v>1145</v>
      </c>
      <c r="AE6" s="40">
        <v>1185</v>
      </c>
      <c r="AF6" s="40">
        <v>1143</v>
      </c>
    </row>
    <row r="7" spans="1:32" ht="17.100000000000001" customHeight="1" thickBot="1" x14ac:dyDescent="0.25">
      <c r="B7" s="54" t="s">
        <v>181</v>
      </c>
      <c r="C7" s="40">
        <v>274</v>
      </c>
      <c r="D7" s="40">
        <v>227</v>
      </c>
      <c r="E7" s="40">
        <v>201</v>
      </c>
      <c r="F7" s="40">
        <v>175</v>
      </c>
      <c r="G7" s="40">
        <v>233</v>
      </c>
      <c r="H7" s="40">
        <v>251</v>
      </c>
      <c r="I7" s="40">
        <v>214</v>
      </c>
      <c r="J7" s="40">
        <v>165</v>
      </c>
      <c r="K7" s="40">
        <v>249</v>
      </c>
      <c r="L7" s="40">
        <v>508</v>
      </c>
      <c r="M7" s="40">
        <v>262</v>
      </c>
      <c r="N7" s="40">
        <v>424</v>
      </c>
      <c r="O7" s="40">
        <v>406</v>
      </c>
      <c r="P7" s="40">
        <v>497</v>
      </c>
      <c r="Q7" s="40">
        <v>348</v>
      </c>
      <c r="R7" s="40">
        <v>316</v>
      </c>
      <c r="S7" s="40">
        <v>530</v>
      </c>
      <c r="T7" s="40">
        <v>509</v>
      </c>
      <c r="U7" s="40">
        <v>289</v>
      </c>
      <c r="V7" s="40">
        <v>309</v>
      </c>
      <c r="W7" s="40">
        <v>223</v>
      </c>
      <c r="X7" s="40">
        <v>273</v>
      </c>
      <c r="Y7" s="40">
        <v>218</v>
      </c>
      <c r="Z7" s="40">
        <v>268</v>
      </c>
      <c r="AA7" s="40">
        <v>48</v>
      </c>
      <c r="AB7" s="40">
        <v>145</v>
      </c>
      <c r="AC7" s="40">
        <v>114</v>
      </c>
      <c r="AD7" s="40">
        <v>166</v>
      </c>
      <c r="AE7" s="40">
        <v>183</v>
      </c>
      <c r="AF7" s="40">
        <v>152</v>
      </c>
    </row>
    <row r="8" spans="1:32" ht="17.100000000000001" customHeight="1" thickBot="1" x14ac:dyDescent="0.25">
      <c r="B8" s="54" t="s">
        <v>182</v>
      </c>
      <c r="C8" s="40">
        <v>45</v>
      </c>
      <c r="D8" s="40">
        <v>102</v>
      </c>
      <c r="E8" s="40">
        <v>82</v>
      </c>
      <c r="F8" s="40">
        <v>147</v>
      </c>
      <c r="G8" s="40">
        <v>193</v>
      </c>
      <c r="H8" s="40">
        <v>214</v>
      </c>
      <c r="I8" s="40">
        <v>118</v>
      </c>
      <c r="J8" s="40">
        <v>207</v>
      </c>
      <c r="K8" s="40">
        <v>382</v>
      </c>
      <c r="L8" s="40">
        <v>448</v>
      </c>
      <c r="M8" s="40">
        <v>168</v>
      </c>
      <c r="N8" s="40">
        <v>286</v>
      </c>
      <c r="O8" s="40">
        <v>242</v>
      </c>
      <c r="P8" s="40">
        <v>203</v>
      </c>
      <c r="Q8" s="40">
        <v>164</v>
      </c>
      <c r="R8" s="40">
        <v>215</v>
      </c>
      <c r="S8" s="40">
        <v>248</v>
      </c>
      <c r="T8" s="40">
        <v>267</v>
      </c>
      <c r="U8" s="40">
        <v>137</v>
      </c>
      <c r="V8" s="40">
        <v>230</v>
      </c>
      <c r="W8" s="40">
        <v>218</v>
      </c>
      <c r="X8" s="40">
        <v>196</v>
      </c>
      <c r="Y8" s="40">
        <v>171</v>
      </c>
      <c r="Z8" s="40">
        <v>279</v>
      </c>
      <c r="AA8" s="40">
        <v>141</v>
      </c>
      <c r="AB8" s="40">
        <v>165</v>
      </c>
      <c r="AC8" s="40">
        <v>70</v>
      </c>
      <c r="AD8" s="40">
        <v>145</v>
      </c>
      <c r="AE8" s="40">
        <v>107</v>
      </c>
      <c r="AF8" s="40">
        <v>134</v>
      </c>
    </row>
    <row r="9" spans="1:32" ht="17.100000000000001" customHeight="1" thickBot="1" x14ac:dyDescent="0.25">
      <c r="B9" s="54" t="s">
        <v>183</v>
      </c>
      <c r="C9" s="40">
        <v>79</v>
      </c>
      <c r="D9" s="40">
        <v>119</v>
      </c>
      <c r="E9" s="40">
        <v>241</v>
      </c>
      <c r="F9" s="40">
        <v>205</v>
      </c>
      <c r="G9" s="40">
        <v>224</v>
      </c>
      <c r="H9" s="40">
        <v>350</v>
      </c>
      <c r="I9" s="40">
        <v>350</v>
      </c>
      <c r="J9" s="40">
        <v>463</v>
      </c>
      <c r="K9" s="40">
        <v>419</v>
      </c>
      <c r="L9" s="40">
        <v>394</v>
      </c>
      <c r="M9" s="40">
        <v>247</v>
      </c>
      <c r="N9" s="40">
        <v>175</v>
      </c>
      <c r="O9" s="40">
        <v>390</v>
      </c>
      <c r="P9" s="40">
        <v>524</v>
      </c>
      <c r="Q9" s="40">
        <v>267</v>
      </c>
      <c r="R9" s="40">
        <v>247</v>
      </c>
      <c r="S9" s="40">
        <v>220</v>
      </c>
      <c r="T9" s="40">
        <v>390</v>
      </c>
      <c r="U9" s="40">
        <v>295</v>
      </c>
      <c r="V9" s="40">
        <v>396</v>
      </c>
      <c r="W9" s="40">
        <v>395</v>
      </c>
      <c r="X9" s="40">
        <v>321</v>
      </c>
      <c r="Y9" s="40">
        <v>264</v>
      </c>
      <c r="Z9" s="40">
        <v>316</v>
      </c>
      <c r="AA9" s="40">
        <v>242</v>
      </c>
      <c r="AB9" s="40">
        <v>397</v>
      </c>
      <c r="AC9" s="40">
        <v>248</v>
      </c>
      <c r="AD9" s="40">
        <v>315</v>
      </c>
      <c r="AE9" s="40">
        <v>284</v>
      </c>
      <c r="AF9" s="40">
        <v>319</v>
      </c>
    </row>
    <row r="10" spans="1:32" ht="17.100000000000001" customHeight="1" thickBot="1" x14ac:dyDescent="0.25">
      <c r="B10" s="54" t="s">
        <v>184</v>
      </c>
      <c r="C10" s="40">
        <v>66</v>
      </c>
      <c r="D10" s="40">
        <v>203</v>
      </c>
      <c r="E10" s="40">
        <v>169</v>
      </c>
      <c r="F10" s="40">
        <v>160</v>
      </c>
      <c r="G10" s="40">
        <v>188</v>
      </c>
      <c r="H10" s="40">
        <v>194</v>
      </c>
      <c r="I10" s="40">
        <v>125</v>
      </c>
      <c r="J10" s="40">
        <v>158</v>
      </c>
      <c r="K10" s="40">
        <v>202</v>
      </c>
      <c r="L10" s="40">
        <v>173</v>
      </c>
      <c r="M10" s="40">
        <v>153</v>
      </c>
      <c r="N10" s="40">
        <v>146</v>
      </c>
      <c r="O10" s="40">
        <v>274</v>
      </c>
      <c r="P10" s="40">
        <v>310</v>
      </c>
      <c r="Q10" s="40">
        <v>189</v>
      </c>
      <c r="R10" s="40">
        <v>189</v>
      </c>
      <c r="S10" s="40">
        <v>257</v>
      </c>
      <c r="T10" s="40">
        <v>301</v>
      </c>
      <c r="U10" s="40">
        <v>124</v>
      </c>
      <c r="V10" s="40">
        <v>274</v>
      </c>
      <c r="W10" s="40">
        <v>175</v>
      </c>
      <c r="X10" s="40">
        <v>177</v>
      </c>
      <c r="Y10" s="40">
        <v>101</v>
      </c>
      <c r="Z10" s="40">
        <v>163</v>
      </c>
      <c r="AA10" s="40">
        <v>117</v>
      </c>
      <c r="AB10" s="40">
        <v>143</v>
      </c>
      <c r="AC10" s="40">
        <v>91</v>
      </c>
      <c r="AD10" s="40">
        <v>89</v>
      </c>
      <c r="AE10" s="40">
        <v>91</v>
      </c>
      <c r="AF10" s="40">
        <v>120</v>
      </c>
    </row>
    <row r="11" spans="1:32" ht="17.100000000000001" customHeight="1" thickBot="1" x14ac:dyDescent="0.25">
      <c r="A11" s="67"/>
      <c r="B11" s="54" t="s">
        <v>185</v>
      </c>
      <c r="C11" s="40">
        <v>35</v>
      </c>
      <c r="D11" s="40">
        <v>44</v>
      </c>
      <c r="E11" s="40">
        <v>43</v>
      </c>
      <c r="F11" s="40">
        <v>54</v>
      </c>
      <c r="G11" s="40">
        <v>59</v>
      </c>
      <c r="H11" s="40">
        <v>79</v>
      </c>
      <c r="I11" s="40">
        <v>56</v>
      </c>
      <c r="J11" s="40">
        <v>62</v>
      </c>
      <c r="K11" s="40">
        <v>68</v>
      </c>
      <c r="L11" s="40">
        <v>107</v>
      </c>
      <c r="M11" s="40">
        <v>54</v>
      </c>
      <c r="N11" s="40">
        <v>83</v>
      </c>
      <c r="O11" s="40">
        <v>95</v>
      </c>
      <c r="P11" s="40">
        <v>101</v>
      </c>
      <c r="Q11" s="40">
        <v>65</v>
      </c>
      <c r="R11" s="40">
        <v>86</v>
      </c>
      <c r="S11" s="40">
        <v>110</v>
      </c>
      <c r="T11" s="40">
        <v>99</v>
      </c>
      <c r="U11" s="40">
        <v>55</v>
      </c>
      <c r="V11" s="40">
        <v>71</v>
      </c>
      <c r="W11" s="40">
        <v>85</v>
      </c>
      <c r="X11" s="40">
        <v>79</v>
      </c>
      <c r="Y11" s="40">
        <v>48</v>
      </c>
      <c r="Z11" s="40">
        <v>74</v>
      </c>
      <c r="AA11" s="40">
        <v>48</v>
      </c>
      <c r="AB11" s="40">
        <v>50</v>
      </c>
      <c r="AC11" s="40">
        <v>38</v>
      </c>
      <c r="AD11" s="40">
        <v>54</v>
      </c>
      <c r="AE11" s="40">
        <v>86</v>
      </c>
      <c r="AF11" s="40">
        <v>46</v>
      </c>
    </row>
    <row r="12" spans="1:32" ht="17.100000000000001" customHeight="1" thickBot="1" x14ac:dyDescent="0.25">
      <c r="A12" s="67"/>
      <c r="B12" s="54" t="s">
        <v>186</v>
      </c>
      <c r="C12" s="40">
        <v>100</v>
      </c>
      <c r="D12" s="40">
        <v>179</v>
      </c>
      <c r="E12" s="40">
        <v>239</v>
      </c>
      <c r="F12" s="40">
        <v>272</v>
      </c>
      <c r="G12" s="40">
        <v>296</v>
      </c>
      <c r="H12" s="40">
        <v>232</v>
      </c>
      <c r="I12" s="40">
        <v>208</v>
      </c>
      <c r="J12" s="40">
        <v>250</v>
      </c>
      <c r="K12" s="40">
        <v>196</v>
      </c>
      <c r="L12" s="40">
        <v>468</v>
      </c>
      <c r="M12" s="40">
        <v>347</v>
      </c>
      <c r="N12" s="40">
        <v>431</v>
      </c>
      <c r="O12" s="40">
        <v>388</v>
      </c>
      <c r="P12" s="40">
        <v>580</v>
      </c>
      <c r="Q12" s="40">
        <v>403</v>
      </c>
      <c r="R12" s="40">
        <v>477</v>
      </c>
      <c r="S12" s="40">
        <v>485</v>
      </c>
      <c r="T12" s="40">
        <v>608</v>
      </c>
      <c r="U12" s="40">
        <v>455</v>
      </c>
      <c r="V12" s="91">
        <v>474</v>
      </c>
      <c r="W12" s="40">
        <v>508</v>
      </c>
      <c r="X12" s="40">
        <v>408</v>
      </c>
      <c r="Y12" s="40">
        <v>276</v>
      </c>
      <c r="Z12" s="40">
        <v>381</v>
      </c>
      <c r="AA12" s="40">
        <v>321</v>
      </c>
      <c r="AB12" s="40">
        <v>293</v>
      </c>
      <c r="AC12" s="40">
        <v>220</v>
      </c>
      <c r="AD12" s="40">
        <v>309</v>
      </c>
      <c r="AE12" s="40">
        <v>309</v>
      </c>
      <c r="AF12" s="40">
        <v>333</v>
      </c>
    </row>
    <row r="13" spans="1:32" ht="17.100000000000001" customHeight="1" thickBot="1" x14ac:dyDescent="0.25">
      <c r="A13" s="67"/>
      <c r="B13" s="54" t="s">
        <v>187</v>
      </c>
      <c r="C13" s="40">
        <v>29</v>
      </c>
      <c r="D13" s="40">
        <v>64</v>
      </c>
      <c r="E13" s="40">
        <v>105</v>
      </c>
      <c r="F13" s="40">
        <v>102</v>
      </c>
      <c r="G13" s="40">
        <v>93</v>
      </c>
      <c r="H13" s="40">
        <v>116</v>
      </c>
      <c r="I13" s="40">
        <v>92</v>
      </c>
      <c r="J13" s="40">
        <v>87</v>
      </c>
      <c r="K13" s="40">
        <v>123</v>
      </c>
      <c r="L13" s="40">
        <v>131</v>
      </c>
      <c r="M13" s="40">
        <v>126</v>
      </c>
      <c r="N13" s="40">
        <v>176</v>
      </c>
      <c r="O13" s="40">
        <v>234</v>
      </c>
      <c r="P13" s="40">
        <v>225</v>
      </c>
      <c r="Q13" s="40">
        <v>157</v>
      </c>
      <c r="R13" s="40">
        <v>194</v>
      </c>
      <c r="S13" s="40">
        <v>240</v>
      </c>
      <c r="T13" s="40">
        <v>236</v>
      </c>
      <c r="U13" s="40">
        <v>132</v>
      </c>
      <c r="V13" s="40">
        <v>173</v>
      </c>
      <c r="W13" s="40">
        <v>149</v>
      </c>
      <c r="X13" s="40">
        <v>147</v>
      </c>
      <c r="Y13" s="40">
        <v>98</v>
      </c>
      <c r="Z13" s="40">
        <v>129</v>
      </c>
      <c r="AA13" s="40">
        <v>211</v>
      </c>
      <c r="AB13" s="40">
        <v>166</v>
      </c>
      <c r="AC13" s="40">
        <v>116</v>
      </c>
      <c r="AD13" s="40">
        <v>129</v>
      </c>
      <c r="AE13" s="40">
        <v>142</v>
      </c>
      <c r="AF13" s="40">
        <v>151</v>
      </c>
    </row>
    <row r="14" spans="1:32" ht="17.100000000000001" customHeight="1" thickBot="1" x14ac:dyDescent="0.25">
      <c r="A14" s="67"/>
      <c r="B14" s="54" t="s">
        <v>188</v>
      </c>
      <c r="C14" s="40">
        <v>836</v>
      </c>
      <c r="D14" s="40">
        <v>857</v>
      </c>
      <c r="E14" s="40">
        <v>354</v>
      </c>
      <c r="F14" s="40">
        <v>851</v>
      </c>
      <c r="G14" s="40">
        <v>823</v>
      </c>
      <c r="H14" s="40">
        <v>1119</v>
      </c>
      <c r="I14" s="40">
        <v>689</v>
      </c>
      <c r="J14" s="40">
        <v>979</v>
      </c>
      <c r="K14" s="40">
        <v>1164</v>
      </c>
      <c r="L14" s="40">
        <v>1385</v>
      </c>
      <c r="M14" s="40">
        <v>830</v>
      </c>
      <c r="N14" s="40">
        <v>962</v>
      </c>
      <c r="O14" s="40">
        <v>1179</v>
      </c>
      <c r="P14" s="40">
        <v>1419</v>
      </c>
      <c r="Q14" s="40">
        <v>783</v>
      </c>
      <c r="R14" s="40">
        <v>1070</v>
      </c>
      <c r="S14" s="40">
        <v>1291</v>
      </c>
      <c r="T14" s="40">
        <v>1328</v>
      </c>
      <c r="U14" s="40">
        <v>696</v>
      </c>
      <c r="V14" s="40">
        <v>842</v>
      </c>
      <c r="W14" s="40">
        <v>923</v>
      </c>
      <c r="X14" s="40">
        <v>1173</v>
      </c>
      <c r="Y14" s="55">
        <v>1418</v>
      </c>
      <c r="Z14" s="55">
        <v>2033</v>
      </c>
      <c r="AA14" s="40">
        <v>1211</v>
      </c>
      <c r="AB14" s="40">
        <v>1253</v>
      </c>
      <c r="AC14" s="40">
        <v>1065</v>
      </c>
      <c r="AD14" s="40">
        <v>1456</v>
      </c>
      <c r="AE14" s="40">
        <v>1521</v>
      </c>
      <c r="AF14" s="40">
        <v>2831</v>
      </c>
    </row>
    <row r="15" spans="1:32" ht="17.100000000000001" customHeight="1" thickBot="1" x14ac:dyDescent="0.25">
      <c r="A15" s="67"/>
      <c r="B15" s="54" t="s">
        <v>189</v>
      </c>
      <c r="C15" s="40">
        <v>833</v>
      </c>
      <c r="D15" s="40">
        <v>1001</v>
      </c>
      <c r="E15" s="40">
        <v>581</v>
      </c>
      <c r="F15" s="40">
        <v>980</v>
      </c>
      <c r="G15" s="40">
        <v>1368</v>
      </c>
      <c r="H15" s="40">
        <v>1151</v>
      </c>
      <c r="I15" s="40">
        <v>811</v>
      </c>
      <c r="J15" s="40">
        <v>1160</v>
      </c>
      <c r="K15" s="40">
        <v>1516</v>
      </c>
      <c r="L15" s="40">
        <v>2084</v>
      </c>
      <c r="M15" s="40">
        <v>1366</v>
      </c>
      <c r="N15" s="40">
        <v>1854</v>
      </c>
      <c r="O15" s="40">
        <v>2262</v>
      </c>
      <c r="P15" s="40">
        <v>2788</v>
      </c>
      <c r="Q15" s="40">
        <v>2070</v>
      </c>
      <c r="R15" s="40">
        <v>2709</v>
      </c>
      <c r="S15" s="40">
        <v>3583</v>
      </c>
      <c r="T15" s="40">
        <v>3655</v>
      </c>
      <c r="U15" s="40">
        <v>2334</v>
      </c>
      <c r="V15" s="40">
        <v>2688</v>
      </c>
      <c r="W15" s="40">
        <v>2740</v>
      </c>
      <c r="X15" s="40">
        <v>2679</v>
      </c>
      <c r="Y15" s="40">
        <v>1547</v>
      </c>
      <c r="Z15" s="40">
        <v>2616</v>
      </c>
      <c r="AA15" s="40">
        <v>1147</v>
      </c>
      <c r="AB15" s="40">
        <v>1166</v>
      </c>
      <c r="AC15" s="40">
        <v>745</v>
      </c>
      <c r="AD15" s="40">
        <v>984</v>
      </c>
      <c r="AE15" s="40">
        <v>1037</v>
      </c>
      <c r="AF15" s="40">
        <v>1106</v>
      </c>
    </row>
    <row r="16" spans="1:32" ht="17.100000000000001" customHeight="1" thickBot="1" x14ac:dyDescent="0.25">
      <c r="B16" s="54" t="s">
        <v>190</v>
      </c>
      <c r="C16" s="40">
        <v>20</v>
      </c>
      <c r="D16" s="40">
        <v>19</v>
      </c>
      <c r="E16" s="40">
        <v>15</v>
      </c>
      <c r="F16" s="40">
        <v>28</v>
      </c>
      <c r="G16" s="40">
        <v>37</v>
      </c>
      <c r="H16" s="40">
        <v>37</v>
      </c>
      <c r="I16" s="40">
        <v>23</v>
      </c>
      <c r="J16" s="40">
        <v>34</v>
      </c>
      <c r="K16" s="40">
        <v>56</v>
      </c>
      <c r="L16" s="40">
        <v>50</v>
      </c>
      <c r="M16" s="40">
        <v>46</v>
      </c>
      <c r="N16" s="40">
        <v>73</v>
      </c>
      <c r="O16" s="40">
        <v>83</v>
      </c>
      <c r="P16" s="40">
        <v>77</v>
      </c>
      <c r="Q16" s="40">
        <v>64</v>
      </c>
      <c r="R16" s="40">
        <v>120</v>
      </c>
      <c r="S16" s="40">
        <v>90</v>
      </c>
      <c r="T16" s="40">
        <v>106</v>
      </c>
      <c r="U16" s="40">
        <v>73</v>
      </c>
      <c r="V16" s="40">
        <v>102</v>
      </c>
      <c r="W16" s="40">
        <v>107</v>
      </c>
      <c r="X16" s="40">
        <v>69</v>
      </c>
      <c r="Y16" s="40">
        <v>57</v>
      </c>
      <c r="Z16" s="40">
        <v>88</v>
      </c>
      <c r="AA16" s="40">
        <v>45</v>
      </c>
      <c r="AB16" s="40">
        <v>61</v>
      </c>
      <c r="AC16" s="40">
        <v>25</v>
      </c>
      <c r="AD16" s="40">
        <v>49</v>
      </c>
      <c r="AE16" s="40">
        <v>37</v>
      </c>
      <c r="AF16" s="40">
        <v>51</v>
      </c>
    </row>
    <row r="17" spans="2:43" ht="17.100000000000001" customHeight="1" thickBot="1" x14ac:dyDescent="0.25">
      <c r="B17" s="54" t="s">
        <v>191</v>
      </c>
      <c r="C17" s="40">
        <v>212</v>
      </c>
      <c r="D17" s="40">
        <v>260</v>
      </c>
      <c r="E17" s="40">
        <v>152</v>
      </c>
      <c r="F17" s="40">
        <v>194</v>
      </c>
      <c r="G17" s="40">
        <v>291</v>
      </c>
      <c r="H17" s="40">
        <v>316</v>
      </c>
      <c r="I17" s="40">
        <v>225</v>
      </c>
      <c r="J17" s="40">
        <v>222</v>
      </c>
      <c r="K17" s="40">
        <v>375</v>
      </c>
      <c r="L17" s="40">
        <v>503</v>
      </c>
      <c r="M17" s="40">
        <v>328</v>
      </c>
      <c r="N17" s="40">
        <v>356</v>
      </c>
      <c r="O17" s="40">
        <v>479</v>
      </c>
      <c r="P17" s="40">
        <v>490</v>
      </c>
      <c r="Q17" s="40">
        <v>294</v>
      </c>
      <c r="R17" s="40">
        <v>325</v>
      </c>
      <c r="S17" s="40">
        <v>406</v>
      </c>
      <c r="T17" s="40">
        <v>426</v>
      </c>
      <c r="U17" s="40">
        <v>272</v>
      </c>
      <c r="V17" s="40">
        <v>357</v>
      </c>
      <c r="W17" s="40">
        <v>356</v>
      </c>
      <c r="X17" s="40">
        <v>337</v>
      </c>
      <c r="Y17" s="40">
        <v>230</v>
      </c>
      <c r="Z17" s="40">
        <v>318</v>
      </c>
      <c r="AA17" s="40">
        <v>219</v>
      </c>
      <c r="AB17" s="40">
        <v>330</v>
      </c>
      <c r="AC17" s="40">
        <v>168</v>
      </c>
      <c r="AD17" s="40">
        <v>222</v>
      </c>
      <c r="AE17" s="40">
        <v>201</v>
      </c>
      <c r="AF17" s="40">
        <v>234</v>
      </c>
    </row>
    <row r="18" spans="2:43" ht="17.100000000000001" customHeight="1" thickBot="1" x14ac:dyDescent="0.25">
      <c r="B18" s="54" t="s">
        <v>192</v>
      </c>
      <c r="C18" s="40">
        <v>721</v>
      </c>
      <c r="D18" s="40">
        <v>789</v>
      </c>
      <c r="E18" s="40">
        <v>589</v>
      </c>
      <c r="F18" s="40">
        <v>818</v>
      </c>
      <c r="G18" s="40">
        <v>778</v>
      </c>
      <c r="H18" s="40">
        <v>989</v>
      </c>
      <c r="I18" s="40">
        <v>798</v>
      </c>
      <c r="J18" s="40">
        <v>1113</v>
      </c>
      <c r="K18" s="40">
        <v>1240</v>
      </c>
      <c r="L18" s="40">
        <v>1590</v>
      </c>
      <c r="M18" s="40">
        <v>1117</v>
      </c>
      <c r="N18" s="40">
        <v>2504</v>
      </c>
      <c r="O18" s="40">
        <v>2190</v>
      </c>
      <c r="P18" s="40">
        <v>2271</v>
      </c>
      <c r="Q18" s="40">
        <v>1135</v>
      </c>
      <c r="R18" s="40">
        <v>2106</v>
      </c>
      <c r="S18" s="40">
        <v>2917</v>
      </c>
      <c r="T18" s="40">
        <v>2680</v>
      </c>
      <c r="U18" s="40">
        <v>1271</v>
      </c>
      <c r="V18" s="40">
        <v>2301</v>
      </c>
      <c r="W18" s="40">
        <v>1796</v>
      </c>
      <c r="X18" s="40">
        <v>2505</v>
      </c>
      <c r="Y18" s="40">
        <v>1088</v>
      </c>
      <c r="Z18" s="40">
        <v>1772</v>
      </c>
      <c r="AA18" s="40">
        <v>1143</v>
      </c>
      <c r="AB18" s="40">
        <v>1389</v>
      </c>
      <c r="AC18" s="40">
        <v>704</v>
      </c>
      <c r="AD18" s="40">
        <v>955</v>
      </c>
      <c r="AE18" s="40">
        <v>1025</v>
      </c>
      <c r="AF18" s="40">
        <v>1062</v>
      </c>
    </row>
    <row r="19" spans="2:43" ht="17.100000000000001" customHeight="1" thickBot="1" x14ac:dyDescent="0.25">
      <c r="B19" s="54" t="s">
        <v>193</v>
      </c>
      <c r="C19" s="40">
        <v>26</v>
      </c>
      <c r="D19" s="40">
        <v>20</v>
      </c>
      <c r="E19" s="40">
        <v>10</v>
      </c>
      <c r="F19" s="40">
        <v>15</v>
      </c>
      <c r="G19" s="40">
        <v>16</v>
      </c>
      <c r="H19" s="40">
        <v>18</v>
      </c>
      <c r="I19" s="40">
        <v>22</v>
      </c>
      <c r="J19" s="40">
        <v>26</v>
      </c>
      <c r="K19" s="40">
        <v>27</v>
      </c>
      <c r="L19" s="40">
        <v>29</v>
      </c>
      <c r="M19" s="40">
        <v>19</v>
      </c>
      <c r="N19" s="40">
        <v>57</v>
      </c>
      <c r="O19" s="40">
        <v>134</v>
      </c>
      <c r="P19" s="40">
        <v>232</v>
      </c>
      <c r="Q19" s="40">
        <v>127</v>
      </c>
      <c r="R19" s="40">
        <v>164</v>
      </c>
      <c r="S19" s="40">
        <v>133</v>
      </c>
      <c r="T19" s="40">
        <v>301</v>
      </c>
      <c r="U19" s="40">
        <v>101</v>
      </c>
      <c r="V19" s="40">
        <v>237</v>
      </c>
      <c r="W19" s="40">
        <v>159</v>
      </c>
      <c r="X19" s="40">
        <v>127</v>
      </c>
      <c r="Y19" s="40">
        <v>95</v>
      </c>
      <c r="Z19" s="40">
        <v>70</v>
      </c>
      <c r="AA19" s="40">
        <v>128</v>
      </c>
      <c r="AB19" s="40">
        <v>121</v>
      </c>
      <c r="AC19" s="40">
        <v>47</v>
      </c>
      <c r="AD19" s="40">
        <v>117</v>
      </c>
      <c r="AE19" s="40">
        <v>108</v>
      </c>
      <c r="AF19" s="40">
        <v>89</v>
      </c>
    </row>
    <row r="20" spans="2:43" ht="17.100000000000001" customHeight="1" thickBot="1" x14ac:dyDescent="0.25">
      <c r="B20" s="54" t="s">
        <v>194</v>
      </c>
      <c r="C20" s="40">
        <v>35</v>
      </c>
      <c r="D20" s="40">
        <v>35</v>
      </c>
      <c r="E20" s="40">
        <v>16</v>
      </c>
      <c r="F20" s="40">
        <v>15</v>
      </c>
      <c r="G20" s="40">
        <v>24</v>
      </c>
      <c r="H20" s="40">
        <v>61</v>
      </c>
      <c r="I20" s="40">
        <v>61</v>
      </c>
      <c r="J20" s="40">
        <v>105</v>
      </c>
      <c r="K20" s="40">
        <v>110</v>
      </c>
      <c r="L20" s="40">
        <v>81</v>
      </c>
      <c r="M20" s="40">
        <v>62</v>
      </c>
      <c r="N20" s="40">
        <v>93</v>
      </c>
      <c r="O20" s="40">
        <v>123</v>
      </c>
      <c r="P20" s="40">
        <v>86</v>
      </c>
      <c r="Q20" s="40">
        <v>67</v>
      </c>
      <c r="R20" s="40">
        <v>83</v>
      </c>
      <c r="S20" s="40">
        <v>92</v>
      </c>
      <c r="T20" s="40">
        <v>99</v>
      </c>
      <c r="U20" s="40">
        <v>57</v>
      </c>
      <c r="V20" s="40">
        <v>70</v>
      </c>
      <c r="W20" s="40">
        <v>73</v>
      </c>
      <c r="X20" s="40">
        <v>89</v>
      </c>
      <c r="Y20" s="40">
        <v>53</v>
      </c>
      <c r="Z20" s="40">
        <v>70</v>
      </c>
      <c r="AA20" s="40">
        <v>17</v>
      </c>
      <c r="AB20" s="40">
        <v>35</v>
      </c>
      <c r="AC20" s="40">
        <v>9</v>
      </c>
      <c r="AD20" s="40">
        <v>23</v>
      </c>
      <c r="AE20" s="40">
        <v>38</v>
      </c>
      <c r="AF20" s="40">
        <v>44</v>
      </c>
    </row>
    <row r="21" spans="2:43" ht="17.100000000000001" customHeight="1" thickBot="1" x14ac:dyDescent="0.25">
      <c r="B21" s="54" t="s">
        <v>195</v>
      </c>
      <c r="C21" s="40">
        <v>256</v>
      </c>
      <c r="D21" s="40">
        <v>238</v>
      </c>
      <c r="E21" s="40">
        <v>191</v>
      </c>
      <c r="F21" s="40">
        <v>228</v>
      </c>
      <c r="G21" s="40">
        <v>268</v>
      </c>
      <c r="H21" s="40">
        <v>271</v>
      </c>
      <c r="I21" s="40">
        <v>186</v>
      </c>
      <c r="J21" s="40">
        <v>277</v>
      </c>
      <c r="K21" s="40">
        <v>328</v>
      </c>
      <c r="L21" s="40">
        <v>424</v>
      </c>
      <c r="M21" s="40">
        <v>285</v>
      </c>
      <c r="N21" s="40">
        <v>370</v>
      </c>
      <c r="O21" s="40">
        <v>401</v>
      </c>
      <c r="P21" s="40">
        <v>479</v>
      </c>
      <c r="Q21" s="40">
        <v>321</v>
      </c>
      <c r="R21" s="40">
        <v>500</v>
      </c>
      <c r="S21" s="40">
        <v>528</v>
      </c>
      <c r="T21" s="40">
        <v>522</v>
      </c>
      <c r="U21" s="40">
        <v>310</v>
      </c>
      <c r="V21" s="40">
        <v>367</v>
      </c>
      <c r="W21" s="40">
        <v>357</v>
      </c>
      <c r="X21" s="40">
        <v>357</v>
      </c>
      <c r="Y21" s="40">
        <v>205</v>
      </c>
      <c r="Z21" s="40">
        <v>377</v>
      </c>
      <c r="AA21" s="40">
        <v>203</v>
      </c>
      <c r="AB21" s="40">
        <v>227</v>
      </c>
      <c r="AC21" s="40">
        <v>99</v>
      </c>
      <c r="AD21" s="40">
        <v>195</v>
      </c>
      <c r="AE21" s="40">
        <v>218</v>
      </c>
      <c r="AF21" s="40">
        <v>240</v>
      </c>
    </row>
    <row r="22" spans="2:43" ht="17.100000000000001" customHeight="1" thickBot="1" x14ac:dyDescent="0.25">
      <c r="B22" s="54" t="s">
        <v>196</v>
      </c>
      <c r="C22" s="40">
        <v>6</v>
      </c>
      <c r="D22" s="40">
        <v>15</v>
      </c>
      <c r="E22" s="40">
        <v>25</v>
      </c>
      <c r="F22" s="40">
        <v>42</v>
      </c>
      <c r="G22" s="40">
        <v>51</v>
      </c>
      <c r="H22" s="40">
        <v>43</v>
      </c>
      <c r="I22" s="40">
        <v>35</v>
      </c>
      <c r="J22" s="40">
        <v>24</v>
      </c>
      <c r="K22" s="40">
        <v>38</v>
      </c>
      <c r="L22" s="40">
        <v>54</v>
      </c>
      <c r="M22" s="40">
        <v>36</v>
      </c>
      <c r="N22" s="40">
        <v>43</v>
      </c>
      <c r="O22" s="40">
        <v>51</v>
      </c>
      <c r="P22" s="40">
        <v>53</v>
      </c>
      <c r="Q22" s="40">
        <v>34</v>
      </c>
      <c r="R22" s="40">
        <v>41</v>
      </c>
      <c r="S22" s="40">
        <v>39</v>
      </c>
      <c r="T22" s="40">
        <v>34</v>
      </c>
      <c r="U22" s="40">
        <v>24</v>
      </c>
      <c r="V22" s="40">
        <v>61</v>
      </c>
      <c r="W22" s="40">
        <v>66</v>
      </c>
      <c r="X22" s="40">
        <v>48</v>
      </c>
      <c r="Y22" s="40">
        <v>15</v>
      </c>
      <c r="Z22" s="40">
        <v>39</v>
      </c>
      <c r="AA22" s="40">
        <v>22</v>
      </c>
      <c r="AB22" s="40">
        <v>13</v>
      </c>
      <c r="AC22" s="40">
        <v>11</v>
      </c>
      <c r="AD22" s="40">
        <v>22</v>
      </c>
      <c r="AE22" s="40">
        <v>26</v>
      </c>
      <c r="AF22" s="40">
        <v>20</v>
      </c>
    </row>
    <row r="23" spans="2:43" ht="17.100000000000001" customHeight="1" thickBot="1" x14ac:dyDescent="0.25">
      <c r="B23" s="56" t="s">
        <v>197</v>
      </c>
      <c r="C23" s="57">
        <f>SUM(C6:C22)</f>
        <v>4142</v>
      </c>
      <c r="D23" s="57">
        <f t="shared" ref="D23:V23" si="0">SUM(D6:D22)</f>
        <v>4819</v>
      </c>
      <c r="E23" s="57">
        <f t="shared" si="0"/>
        <v>3489</v>
      </c>
      <c r="F23" s="57">
        <f t="shared" si="0"/>
        <v>4983</v>
      </c>
      <c r="G23" s="57">
        <f t="shared" si="0"/>
        <v>5602</v>
      </c>
      <c r="H23" s="57">
        <f t="shared" si="0"/>
        <v>6200</v>
      </c>
      <c r="I23" s="57">
        <f t="shared" si="0"/>
        <v>4631</v>
      </c>
      <c r="J23" s="57">
        <f t="shared" si="0"/>
        <v>6060</v>
      </c>
      <c r="K23" s="57">
        <f t="shared" si="0"/>
        <v>7352</v>
      </c>
      <c r="L23" s="57">
        <f t="shared" si="0"/>
        <v>9604</v>
      </c>
      <c r="M23" s="57">
        <f t="shared" si="0"/>
        <v>6363</v>
      </c>
      <c r="N23" s="57">
        <f t="shared" si="0"/>
        <v>9370</v>
      </c>
      <c r="O23" s="57">
        <f t="shared" si="0"/>
        <v>10523</v>
      </c>
      <c r="P23" s="57">
        <f t="shared" si="0"/>
        <v>12077</v>
      </c>
      <c r="Q23" s="57">
        <f t="shared" si="0"/>
        <v>7659</v>
      </c>
      <c r="R23" s="57">
        <f t="shared" si="0"/>
        <v>10481</v>
      </c>
      <c r="S23" s="57">
        <f t="shared" si="0"/>
        <v>13130</v>
      </c>
      <c r="T23" s="57">
        <f t="shared" si="0"/>
        <v>13874</v>
      </c>
      <c r="U23" s="57">
        <f t="shared" si="0"/>
        <v>8166</v>
      </c>
      <c r="V23" s="57">
        <f t="shared" si="0"/>
        <v>11238</v>
      </c>
      <c r="W23" s="57">
        <f>SUM(W6:W22)</f>
        <v>10074</v>
      </c>
      <c r="X23" s="57">
        <f t="shared" ref="X23:Z23" si="1">SUM(X6:X22)</f>
        <v>10683</v>
      </c>
      <c r="Y23" s="57">
        <f t="shared" si="1"/>
        <v>7364</v>
      </c>
      <c r="Z23" s="57">
        <f t="shared" si="1"/>
        <v>11085</v>
      </c>
      <c r="AA23" s="57">
        <v>6344</v>
      </c>
      <c r="AB23" s="57">
        <v>7031</v>
      </c>
      <c r="AC23" s="57">
        <v>4556</v>
      </c>
      <c r="AD23" s="57">
        <v>6375</v>
      </c>
      <c r="AE23" s="57">
        <v>6598</v>
      </c>
      <c r="AF23" s="57">
        <v>8075</v>
      </c>
    </row>
    <row r="24" spans="2:43" ht="27" customHeight="1" x14ac:dyDescent="0.2">
      <c r="T24" s="76" t="s">
        <v>237</v>
      </c>
      <c r="U24" s="77"/>
      <c r="V24" s="77"/>
      <c r="W24" s="77"/>
      <c r="X24" s="77"/>
      <c r="Y24" s="77"/>
      <c r="Z24" s="77"/>
      <c r="AA24" s="77"/>
      <c r="AB24" s="77"/>
      <c r="AC24" s="77"/>
      <c r="AD24" s="77"/>
      <c r="AE24" s="77"/>
      <c r="AF24" s="77"/>
      <c r="AG24" s="77"/>
      <c r="AH24" s="77"/>
      <c r="AI24" s="77"/>
      <c r="AJ24" s="77"/>
      <c r="AK24" s="77"/>
      <c r="AL24" s="77"/>
      <c r="AM24" s="77"/>
      <c r="AN24" s="77"/>
      <c r="AO24" s="77"/>
      <c r="AP24" s="77"/>
    </row>
    <row r="25" spans="2:43" ht="49.5" customHeight="1" x14ac:dyDescent="0.2">
      <c r="B25" s="58"/>
      <c r="C25" s="58"/>
      <c r="D25" s="58"/>
      <c r="E25" s="58"/>
      <c r="F25"/>
      <c r="G25"/>
      <c r="H25"/>
      <c r="I25"/>
      <c r="J25"/>
      <c r="K25"/>
      <c r="L25"/>
      <c r="M25"/>
      <c r="N25"/>
      <c r="O25"/>
      <c r="P25"/>
      <c r="Q25"/>
      <c r="R25"/>
      <c r="S25"/>
      <c r="T25"/>
      <c r="U25"/>
      <c r="V25"/>
      <c r="W25"/>
      <c r="X25"/>
      <c r="Y25"/>
      <c r="Z25"/>
      <c r="AA25"/>
      <c r="AB25"/>
      <c r="AC25"/>
      <c r="AD25"/>
      <c r="AE25" s="79"/>
      <c r="AF25" s="78"/>
      <c r="AG25" s="78"/>
      <c r="AH25" s="78"/>
      <c r="AI25" s="78"/>
      <c r="AJ25" s="78"/>
      <c r="AK25" s="78"/>
      <c r="AL25" s="78"/>
      <c r="AM25" s="78"/>
      <c r="AN25" s="78"/>
      <c r="AO25" s="78"/>
      <c r="AP25" s="78"/>
      <c r="AQ25" s="78"/>
    </row>
    <row r="27" spans="2:43" ht="39" customHeight="1" x14ac:dyDescent="0.2">
      <c r="C27" s="39" t="s">
        <v>210</v>
      </c>
      <c r="D27" s="39" t="s">
        <v>211</v>
      </c>
      <c r="E27" s="39" t="s">
        <v>212</v>
      </c>
      <c r="F27" s="61" t="s">
        <v>213</v>
      </c>
      <c r="G27" s="39" t="s">
        <v>214</v>
      </c>
      <c r="H27" s="39" t="s">
        <v>215</v>
      </c>
      <c r="I27" s="39" t="s">
        <v>216</v>
      </c>
      <c r="J27" s="61" t="s">
        <v>217</v>
      </c>
      <c r="K27" s="39" t="s">
        <v>218</v>
      </c>
      <c r="L27" s="39" t="s">
        <v>219</v>
      </c>
      <c r="M27" s="39" t="s">
        <v>220</v>
      </c>
      <c r="N27" s="61" t="s">
        <v>221</v>
      </c>
      <c r="O27" s="39" t="s">
        <v>222</v>
      </c>
      <c r="P27" s="39" t="s">
        <v>223</v>
      </c>
      <c r="Q27" s="39" t="s">
        <v>224</v>
      </c>
      <c r="R27" s="61" t="s">
        <v>225</v>
      </c>
      <c r="S27" s="39" t="s">
        <v>226</v>
      </c>
      <c r="T27" s="39" t="s">
        <v>227</v>
      </c>
      <c r="U27" s="39" t="s">
        <v>228</v>
      </c>
      <c r="V27" s="61" t="s">
        <v>229</v>
      </c>
      <c r="W27" s="39" t="s">
        <v>230</v>
      </c>
      <c r="X27" s="39" t="s">
        <v>231</v>
      </c>
      <c r="Y27" s="39" t="s">
        <v>232</v>
      </c>
      <c r="Z27" s="61" t="s">
        <v>233</v>
      </c>
      <c r="AA27" s="39" t="s">
        <v>198</v>
      </c>
      <c r="AB27" s="39" t="s">
        <v>317</v>
      </c>
    </row>
    <row r="28" spans="2:43" ht="17.100000000000001" customHeight="1" thickBot="1" x14ac:dyDescent="0.25">
      <c r="B28" s="54" t="s">
        <v>180</v>
      </c>
      <c r="C28" s="36">
        <f t="shared" ref="C28:R43" si="2">+(G6-C6)/C6</f>
        <v>0.15992970123022848</v>
      </c>
      <c r="D28" s="36">
        <f t="shared" si="2"/>
        <v>0.17310664605873261</v>
      </c>
      <c r="E28" s="36">
        <f t="shared" si="2"/>
        <v>0.29831932773109243</v>
      </c>
      <c r="F28" s="36">
        <f t="shared" si="2"/>
        <v>4.4476327116212341E-2</v>
      </c>
      <c r="G28" s="36">
        <f t="shared" si="2"/>
        <v>0.30151515151515151</v>
      </c>
      <c r="H28" s="36">
        <f t="shared" si="2"/>
        <v>0.54808959156785242</v>
      </c>
      <c r="I28" s="36">
        <f t="shared" si="2"/>
        <v>0.48381877022653724</v>
      </c>
      <c r="J28" s="36">
        <f t="shared" si="2"/>
        <v>0.83653846153846156</v>
      </c>
      <c r="K28" s="36">
        <f t="shared" si="2"/>
        <v>0.85331781140861462</v>
      </c>
      <c r="L28" s="36">
        <f t="shared" si="2"/>
        <v>0.48255319148936171</v>
      </c>
      <c r="M28" s="36">
        <f t="shared" si="2"/>
        <v>0.27699018538713194</v>
      </c>
      <c r="N28" s="36">
        <f t="shared" si="2"/>
        <v>0.22587883320867613</v>
      </c>
      <c r="O28" s="36">
        <f t="shared" si="2"/>
        <v>0.23178391959798994</v>
      </c>
      <c r="P28" s="36">
        <f t="shared" si="2"/>
        <v>0.32778415614236511</v>
      </c>
      <c r="Q28" s="36">
        <f t="shared" si="2"/>
        <v>0.31596925704526047</v>
      </c>
      <c r="R28" s="36">
        <f t="shared" si="2"/>
        <v>0.39475289810860281</v>
      </c>
      <c r="S28" s="36">
        <f t="shared" ref="S28:T45" si="3">+(W6-S6)/S6</f>
        <v>-0.11065782763895972</v>
      </c>
      <c r="T28" s="36">
        <f t="shared" si="3"/>
        <v>-0.26588845654993515</v>
      </c>
      <c r="U28" s="36">
        <v>-3.9584685269305649E-2</v>
      </c>
      <c r="V28" s="36">
        <v>-8.4864391951006118E-2</v>
      </c>
      <c r="W28" s="36">
        <v>0.14048165137614679</v>
      </c>
      <c r="X28" s="36">
        <v>0.18315665488810365</v>
      </c>
      <c r="Y28" s="36">
        <v>0.28716216216216217</v>
      </c>
      <c r="Z28" s="36">
        <v>0.11806883365200765</v>
      </c>
      <c r="AA28" s="36">
        <f t="shared" ref="AA28:AB45" si="4">+(AE6-AA6)/AA6</f>
        <v>9.6207215541165583E-2</v>
      </c>
      <c r="AB28" s="36">
        <f t="shared" si="4"/>
        <v>6.1281337047353758E-2</v>
      </c>
    </row>
    <row r="29" spans="2:43" ht="17.100000000000001" customHeight="1" thickBot="1" x14ac:dyDescent="0.25">
      <c r="B29" s="54" t="s">
        <v>181</v>
      </c>
      <c r="C29" s="36">
        <f t="shared" si="2"/>
        <v>-0.14963503649635038</v>
      </c>
      <c r="D29" s="36">
        <f t="shared" si="2"/>
        <v>0.10572687224669604</v>
      </c>
      <c r="E29" s="36">
        <f t="shared" si="2"/>
        <v>6.4676616915422883E-2</v>
      </c>
      <c r="F29" s="36">
        <f t="shared" si="2"/>
        <v>-5.7142857142857141E-2</v>
      </c>
      <c r="G29" s="36">
        <f t="shared" si="2"/>
        <v>6.8669527896995708E-2</v>
      </c>
      <c r="H29" s="36">
        <f t="shared" si="2"/>
        <v>1.0239043824701195</v>
      </c>
      <c r="I29" s="36">
        <f t="shared" si="2"/>
        <v>0.22429906542056074</v>
      </c>
      <c r="J29" s="36">
        <f t="shared" si="2"/>
        <v>1.5696969696969696</v>
      </c>
      <c r="K29" s="36">
        <f t="shared" si="2"/>
        <v>0.63052208835341361</v>
      </c>
      <c r="L29" s="36">
        <f t="shared" si="2"/>
        <v>-2.1653543307086614E-2</v>
      </c>
      <c r="M29" s="36">
        <f t="shared" si="2"/>
        <v>0.3282442748091603</v>
      </c>
      <c r="N29" s="36">
        <f t="shared" si="2"/>
        <v>-0.25471698113207547</v>
      </c>
      <c r="O29" s="36">
        <f t="shared" si="2"/>
        <v>0.30541871921182268</v>
      </c>
      <c r="P29" s="36">
        <f t="shared" si="2"/>
        <v>2.4144869215291749E-2</v>
      </c>
      <c r="Q29" s="36">
        <f t="shared" si="2"/>
        <v>-0.16954022988505746</v>
      </c>
      <c r="R29" s="36">
        <f t="shared" si="2"/>
        <v>-2.2151898734177215E-2</v>
      </c>
      <c r="S29" s="36">
        <f t="shared" si="3"/>
        <v>-0.57924528301886791</v>
      </c>
      <c r="T29" s="36">
        <f t="shared" si="3"/>
        <v>-0.46365422396856582</v>
      </c>
      <c r="U29" s="36">
        <v>-0.24567474048442905</v>
      </c>
      <c r="V29" s="36">
        <v>-0.13268608414239483</v>
      </c>
      <c r="W29" s="36">
        <v>0.27802690582959644</v>
      </c>
      <c r="X29" s="36">
        <v>1.098901098901099E-2</v>
      </c>
      <c r="Y29" s="36">
        <v>7.7981651376146793E-2</v>
      </c>
      <c r="Z29" s="36">
        <v>3.3582089552238806E-2</v>
      </c>
      <c r="AA29" s="36">
        <f t="shared" si="4"/>
        <v>2.8125</v>
      </c>
      <c r="AB29" s="36">
        <f t="shared" si="4"/>
        <v>4.8275862068965517E-2</v>
      </c>
    </row>
    <row r="30" spans="2:43" ht="17.100000000000001" customHeight="1" thickBot="1" x14ac:dyDescent="0.25">
      <c r="B30" s="54" t="s">
        <v>182</v>
      </c>
      <c r="C30" s="36">
        <f t="shared" si="2"/>
        <v>3.2888888888888888</v>
      </c>
      <c r="D30" s="36">
        <f t="shared" si="2"/>
        <v>1.0980392156862746</v>
      </c>
      <c r="E30" s="36">
        <f t="shared" si="2"/>
        <v>0.43902439024390244</v>
      </c>
      <c r="F30" s="36">
        <f t="shared" si="2"/>
        <v>0.40816326530612246</v>
      </c>
      <c r="G30" s="36">
        <f t="shared" si="2"/>
        <v>0.97927461139896377</v>
      </c>
      <c r="H30" s="36">
        <f t="shared" si="2"/>
        <v>1.0934579439252337</v>
      </c>
      <c r="I30" s="36">
        <f t="shared" si="2"/>
        <v>0.42372881355932202</v>
      </c>
      <c r="J30" s="36">
        <f t="shared" si="2"/>
        <v>0.38164251207729466</v>
      </c>
      <c r="K30" s="36">
        <f t="shared" si="2"/>
        <v>-0.36649214659685864</v>
      </c>
      <c r="L30" s="36">
        <f t="shared" si="2"/>
        <v>-0.546875</v>
      </c>
      <c r="M30" s="36">
        <f t="shared" si="2"/>
        <v>-2.3809523809523808E-2</v>
      </c>
      <c r="N30" s="36">
        <f t="shared" si="2"/>
        <v>-0.24825174825174826</v>
      </c>
      <c r="O30" s="36">
        <f t="shared" si="2"/>
        <v>2.4793388429752067E-2</v>
      </c>
      <c r="P30" s="36">
        <f t="shared" si="2"/>
        <v>0.31527093596059114</v>
      </c>
      <c r="Q30" s="36">
        <f t="shared" si="2"/>
        <v>-0.16463414634146342</v>
      </c>
      <c r="R30" s="36">
        <f t="shared" si="2"/>
        <v>6.9767441860465115E-2</v>
      </c>
      <c r="S30" s="36">
        <f t="shared" si="3"/>
        <v>-0.12096774193548387</v>
      </c>
      <c r="T30" s="36">
        <f t="shared" si="3"/>
        <v>-0.26591760299625467</v>
      </c>
      <c r="U30" s="36">
        <v>0.24817518248175183</v>
      </c>
      <c r="V30" s="36">
        <v>0.21304347826086956</v>
      </c>
      <c r="W30" s="36">
        <v>0.24770642201834864</v>
      </c>
      <c r="X30" s="36">
        <v>0.44897959183673469</v>
      </c>
      <c r="Y30" s="36">
        <v>0.15204678362573099</v>
      </c>
      <c r="Z30" s="36">
        <v>8.2437275985663083E-2</v>
      </c>
      <c r="AA30" s="36">
        <f t="shared" si="4"/>
        <v>-0.24113475177304963</v>
      </c>
      <c r="AB30" s="36">
        <f t="shared" si="4"/>
        <v>-0.18787878787878787</v>
      </c>
    </row>
    <row r="31" spans="2:43" ht="17.100000000000001" customHeight="1" thickBot="1" x14ac:dyDescent="0.25">
      <c r="B31" s="54" t="s">
        <v>183</v>
      </c>
      <c r="C31" s="36">
        <f t="shared" si="2"/>
        <v>1.8354430379746836</v>
      </c>
      <c r="D31" s="36">
        <f t="shared" si="2"/>
        <v>1.9411764705882353</v>
      </c>
      <c r="E31" s="36">
        <f t="shared" si="2"/>
        <v>0.45228215767634855</v>
      </c>
      <c r="F31" s="36">
        <f t="shared" si="2"/>
        <v>1.2585365853658537</v>
      </c>
      <c r="G31" s="36">
        <f t="shared" si="2"/>
        <v>0.8705357142857143</v>
      </c>
      <c r="H31" s="36">
        <f t="shared" si="2"/>
        <v>0.12571428571428572</v>
      </c>
      <c r="I31" s="36">
        <f t="shared" si="2"/>
        <v>-0.29428571428571426</v>
      </c>
      <c r="J31" s="36">
        <f t="shared" si="2"/>
        <v>-0.62203023758099352</v>
      </c>
      <c r="K31" s="36">
        <f t="shared" si="2"/>
        <v>-6.9212410501193311E-2</v>
      </c>
      <c r="L31" s="36">
        <f t="shared" si="2"/>
        <v>0.32994923857868019</v>
      </c>
      <c r="M31" s="36">
        <f t="shared" si="2"/>
        <v>8.0971659919028341E-2</v>
      </c>
      <c r="N31" s="36">
        <f t="shared" si="2"/>
        <v>0.41142857142857142</v>
      </c>
      <c r="O31" s="36">
        <f t="shared" si="2"/>
        <v>-0.4358974358974359</v>
      </c>
      <c r="P31" s="36">
        <f t="shared" si="2"/>
        <v>-0.25572519083969464</v>
      </c>
      <c r="Q31" s="36">
        <f t="shared" si="2"/>
        <v>0.10486891385767791</v>
      </c>
      <c r="R31" s="36">
        <f t="shared" si="2"/>
        <v>0.60323886639676116</v>
      </c>
      <c r="S31" s="36">
        <f t="shared" si="3"/>
        <v>0.79545454545454541</v>
      </c>
      <c r="T31" s="36">
        <f t="shared" si="3"/>
        <v>-0.17692307692307693</v>
      </c>
      <c r="U31" s="36">
        <v>-0.10508474576271186</v>
      </c>
      <c r="V31" s="36">
        <v>-0.20202020202020202</v>
      </c>
      <c r="W31" s="36">
        <v>-2.0253164556962026E-2</v>
      </c>
      <c r="X31" s="36">
        <v>0.17445482866043613</v>
      </c>
      <c r="Y31" s="36">
        <v>0.29166666666666669</v>
      </c>
      <c r="Z31" s="36">
        <v>6.9620253164556958E-2</v>
      </c>
      <c r="AA31" s="36">
        <f t="shared" si="4"/>
        <v>0.17355371900826447</v>
      </c>
      <c r="AB31" s="36">
        <f t="shared" si="4"/>
        <v>-0.19647355163727959</v>
      </c>
    </row>
    <row r="32" spans="2:43" ht="17.100000000000001" customHeight="1" thickBot="1" x14ac:dyDescent="0.25">
      <c r="B32" s="54" t="s">
        <v>184</v>
      </c>
      <c r="C32" s="36">
        <f t="shared" si="2"/>
        <v>1.8484848484848484</v>
      </c>
      <c r="D32" s="36">
        <f t="shared" si="2"/>
        <v>-4.4334975369458129E-2</v>
      </c>
      <c r="E32" s="36">
        <f t="shared" si="2"/>
        <v>-0.26035502958579881</v>
      </c>
      <c r="F32" s="36">
        <f t="shared" si="2"/>
        <v>-1.2500000000000001E-2</v>
      </c>
      <c r="G32" s="36">
        <f t="shared" si="2"/>
        <v>7.4468085106382975E-2</v>
      </c>
      <c r="H32" s="36">
        <f t="shared" si="2"/>
        <v>-0.10824742268041238</v>
      </c>
      <c r="I32" s="36">
        <f t="shared" si="2"/>
        <v>0.224</v>
      </c>
      <c r="J32" s="36">
        <f t="shared" si="2"/>
        <v>-7.5949367088607597E-2</v>
      </c>
      <c r="K32" s="36">
        <f t="shared" si="2"/>
        <v>0.35643564356435642</v>
      </c>
      <c r="L32" s="36">
        <f t="shared" si="2"/>
        <v>0.79190751445086704</v>
      </c>
      <c r="M32" s="36">
        <f t="shared" si="2"/>
        <v>0.23529411764705882</v>
      </c>
      <c r="N32" s="36">
        <f t="shared" si="2"/>
        <v>0.29452054794520549</v>
      </c>
      <c r="O32" s="36">
        <f t="shared" si="2"/>
        <v>-6.2043795620437957E-2</v>
      </c>
      <c r="P32" s="36">
        <f t="shared" si="2"/>
        <v>-2.903225806451613E-2</v>
      </c>
      <c r="Q32" s="36">
        <f t="shared" si="2"/>
        <v>-0.3439153439153439</v>
      </c>
      <c r="R32" s="36">
        <f t="shared" si="2"/>
        <v>0.44973544973544971</v>
      </c>
      <c r="S32" s="36">
        <f t="shared" si="3"/>
        <v>-0.31906614785992216</v>
      </c>
      <c r="T32" s="36">
        <f t="shared" si="3"/>
        <v>-0.41196013289036543</v>
      </c>
      <c r="U32" s="36">
        <v>-0.18548387096774194</v>
      </c>
      <c r="V32" s="36">
        <v>-0.4051094890510949</v>
      </c>
      <c r="W32" s="36">
        <v>-0.14857142857142858</v>
      </c>
      <c r="X32" s="36">
        <v>-4.519774011299435E-2</v>
      </c>
      <c r="Y32" s="36">
        <v>0.51485148514851486</v>
      </c>
      <c r="Z32" s="36">
        <v>0.25766871165644173</v>
      </c>
      <c r="AA32" s="36">
        <f t="shared" si="4"/>
        <v>-0.22222222222222221</v>
      </c>
      <c r="AB32" s="36">
        <f t="shared" si="4"/>
        <v>-0.16083916083916083</v>
      </c>
    </row>
    <row r="33" spans="2:28" ht="17.100000000000001" customHeight="1" thickBot="1" x14ac:dyDescent="0.25">
      <c r="B33" s="54" t="s">
        <v>185</v>
      </c>
      <c r="C33" s="36">
        <f t="shared" si="2"/>
        <v>0.68571428571428572</v>
      </c>
      <c r="D33" s="36">
        <f t="shared" si="2"/>
        <v>0.79545454545454541</v>
      </c>
      <c r="E33" s="36">
        <f t="shared" si="2"/>
        <v>0.30232558139534882</v>
      </c>
      <c r="F33" s="36">
        <f t="shared" si="2"/>
        <v>0.14814814814814814</v>
      </c>
      <c r="G33" s="36">
        <f t="shared" si="2"/>
        <v>0.15254237288135594</v>
      </c>
      <c r="H33" s="36">
        <f t="shared" si="2"/>
        <v>0.35443037974683544</v>
      </c>
      <c r="I33" s="36">
        <f t="shared" si="2"/>
        <v>-3.5714285714285712E-2</v>
      </c>
      <c r="J33" s="36">
        <f t="shared" si="2"/>
        <v>0.33870967741935482</v>
      </c>
      <c r="K33" s="36">
        <f t="shared" si="2"/>
        <v>0.39705882352941174</v>
      </c>
      <c r="L33" s="36">
        <f t="shared" si="2"/>
        <v>-5.6074766355140186E-2</v>
      </c>
      <c r="M33" s="36">
        <f t="shared" si="2"/>
        <v>0.20370370370370369</v>
      </c>
      <c r="N33" s="36">
        <f t="shared" si="2"/>
        <v>3.614457831325301E-2</v>
      </c>
      <c r="O33" s="36">
        <f t="shared" si="2"/>
        <v>0.15789473684210525</v>
      </c>
      <c r="P33" s="36">
        <f t="shared" si="2"/>
        <v>-1.9801980198019802E-2</v>
      </c>
      <c r="Q33" s="36">
        <f t="shared" si="2"/>
        <v>-0.15384615384615385</v>
      </c>
      <c r="R33" s="36">
        <f t="shared" si="2"/>
        <v>-0.1744186046511628</v>
      </c>
      <c r="S33" s="36">
        <f t="shared" si="3"/>
        <v>-0.22727272727272727</v>
      </c>
      <c r="T33" s="36">
        <f t="shared" si="3"/>
        <v>-0.20202020202020202</v>
      </c>
      <c r="U33" s="36">
        <v>-0.12727272727272726</v>
      </c>
      <c r="V33" s="36">
        <v>4.2253521126760563E-2</v>
      </c>
      <c r="W33" s="36">
        <v>0</v>
      </c>
      <c r="X33" s="36">
        <v>-6.3291139240506333E-2</v>
      </c>
      <c r="Y33" s="36">
        <v>0.27083333333333331</v>
      </c>
      <c r="Z33" s="36">
        <v>-1.3513513513513514E-2</v>
      </c>
      <c r="AA33" s="36">
        <f t="shared" si="4"/>
        <v>0.79166666666666663</v>
      </c>
      <c r="AB33" s="36">
        <f t="shared" si="4"/>
        <v>-0.08</v>
      </c>
    </row>
    <row r="34" spans="2:28" ht="17.100000000000001" customHeight="1" thickBot="1" x14ac:dyDescent="0.25">
      <c r="B34" s="54" t="s">
        <v>186</v>
      </c>
      <c r="C34" s="36">
        <f t="shared" si="2"/>
        <v>1.96</v>
      </c>
      <c r="D34" s="36">
        <f t="shared" si="2"/>
        <v>0.29608938547486036</v>
      </c>
      <c r="E34" s="36">
        <f>+(I12-E12)/E12</f>
        <v>-0.1297071129707113</v>
      </c>
      <c r="F34" s="36">
        <f t="shared" si="2"/>
        <v>-8.0882352941176475E-2</v>
      </c>
      <c r="G34" s="36">
        <f t="shared" si="2"/>
        <v>-0.33783783783783783</v>
      </c>
      <c r="H34" s="36">
        <f t="shared" si="2"/>
        <v>1.0172413793103448</v>
      </c>
      <c r="I34" s="36">
        <f t="shared" si="2"/>
        <v>0.66826923076923073</v>
      </c>
      <c r="J34" s="36">
        <f t="shared" si="2"/>
        <v>0.72399999999999998</v>
      </c>
      <c r="K34" s="36">
        <f t="shared" si="2"/>
        <v>0.97959183673469385</v>
      </c>
      <c r="L34" s="36">
        <f t="shared" si="2"/>
        <v>0.23931623931623933</v>
      </c>
      <c r="M34" s="36">
        <f t="shared" si="2"/>
        <v>0.16138328530259366</v>
      </c>
      <c r="N34" s="36">
        <f t="shared" si="2"/>
        <v>0.10672853828306264</v>
      </c>
      <c r="O34" s="36">
        <f t="shared" si="2"/>
        <v>0.25</v>
      </c>
      <c r="P34" s="36">
        <f t="shared" si="2"/>
        <v>4.8275862068965517E-2</v>
      </c>
      <c r="Q34" s="36">
        <f t="shared" si="2"/>
        <v>0.12903225806451613</v>
      </c>
      <c r="R34" s="36">
        <f t="shared" si="2"/>
        <v>-6.2893081761006293E-3</v>
      </c>
      <c r="S34" s="36">
        <f t="shared" si="3"/>
        <v>4.7422680412371132E-2</v>
      </c>
      <c r="T34" s="36">
        <f t="shared" si="3"/>
        <v>-0.32894736842105265</v>
      </c>
      <c r="U34" s="36">
        <v>-0.3934065934065934</v>
      </c>
      <c r="V34" s="36">
        <v>-0.19620253164556961</v>
      </c>
      <c r="W34" s="36">
        <v>-4.9212598425196853E-2</v>
      </c>
      <c r="X34" s="36">
        <v>-0.12009803921568628</v>
      </c>
      <c r="Y34" s="36">
        <v>3.6231884057971015E-3</v>
      </c>
      <c r="Z34" s="36">
        <v>0.37270341207349084</v>
      </c>
      <c r="AA34" s="36">
        <f t="shared" si="4"/>
        <v>-3.7383177570093455E-2</v>
      </c>
      <c r="AB34" s="36">
        <f t="shared" si="4"/>
        <v>0.13651877133105803</v>
      </c>
    </row>
    <row r="35" spans="2:28" ht="17.100000000000001" customHeight="1" thickBot="1" x14ac:dyDescent="0.25">
      <c r="B35" s="54" t="s">
        <v>187</v>
      </c>
      <c r="C35" s="36">
        <f t="shared" si="2"/>
        <v>2.2068965517241379</v>
      </c>
      <c r="D35" s="36">
        <f t="shared" si="2"/>
        <v>0.8125</v>
      </c>
      <c r="E35" s="36">
        <f t="shared" si="2"/>
        <v>-0.12380952380952381</v>
      </c>
      <c r="F35" s="36">
        <f t="shared" si="2"/>
        <v>-0.14705882352941177</v>
      </c>
      <c r="G35" s="36">
        <f t="shared" si="2"/>
        <v>0.32258064516129031</v>
      </c>
      <c r="H35" s="36">
        <f t="shared" si="2"/>
        <v>0.12931034482758622</v>
      </c>
      <c r="I35" s="36">
        <f t="shared" si="2"/>
        <v>0.36956521739130432</v>
      </c>
      <c r="J35" s="36">
        <f t="shared" si="2"/>
        <v>1.0229885057471264</v>
      </c>
      <c r="K35" s="36">
        <f t="shared" si="2"/>
        <v>0.90243902439024393</v>
      </c>
      <c r="L35" s="36">
        <f t="shared" si="2"/>
        <v>0.71755725190839692</v>
      </c>
      <c r="M35" s="36">
        <f t="shared" si="2"/>
        <v>0.24603174603174602</v>
      </c>
      <c r="N35" s="36">
        <f t="shared" si="2"/>
        <v>0.10227272727272728</v>
      </c>
      <c r="O35" s="36">
        <f t="shared" si="2"/>
        <v>2.564102564102564E-2</v>
      </c>
      <c r="P35" s="36">
        <f t="shared" si="2"/>
        <v>4.8888888888888891E-2</v>
      </c>
      <c r="Q35" s="36">
        <f t="shared" si="2"/>
        <v>-0.15923566878980891</v>
      </c>
      <c r="R35" s="36">
        <f t="shared" si="2"/>
        <v>-0.10824742268041238</v>
      </c>
      <c r="S35" s="36">
        <f t="shared" si="3"/>
        <v>-0.37916666666666665</v>
      </c>
      <c r="T35" s="36">
        <f t="shared" si="3"/>
        <v>-0.3771186440677966</v>
      </c>
      <c r="U35" s="36">
        <v>-0.25757575757575757</v>
      </c>
      <c r="V35" s="36">
        <v>-0.25433526011560692</v>
      </c>
      <c r="W35" s="36">
        <v>0.14093959731543623</v>
      </c>
      <c r="X35" s="36">
        <v>0.27210884353741499</v>
      </c>
      <c r="Y35" s="36">
        <v>0.16326530612244897</v>
      </c>
      <c r="Z35" s="36">
        <v>0.10852713178294573</v>
      </c>
      <c r="AA35" s="36">
        <f t="shared" si="4"/>
        <v>-0.32701421800947866</v>
      </c>
      <c r="AB35" s="36">
        <f t="shared" si="4"/>
        <v>-9.036144578313253E-2</v>
      </c>
    </row>
    <row r="36" spans="2:28" ht="17.100000000000001" customHeight="1" thickBot="1" x14ac:dyDescent="0.25">
      <c r="B36" s="54" t="s">
        <v>188</v>
      </c>
      <c r="C36" s="36">
        <f t="shared" si="2"/>
        <v>-1.555023923444976E-2</v>
      </c>
      <c r="D36" s="36">
        <f t="shared" si="2"/>
        <v>0.30571761960326721</v>
      </c>
      <c r="E36" s="36">
        <f t="shared" si="2"/>
        <v>0.9463276836158192</v>
      </c>
      <c r="F36" s="36">
        <f t="shared" si="2"/>
        <v>0.15041128084606345</v>
      </c>
      <c r="G36" s="36">
        <f t="shared" si="2"/>
        <v>0.41433778857837184</v>
      </c>
      <c r="H36" s="36">
        <f t="shared" si="2"/>
        <v>0.23771224307417338</v>
      </c>
      <c r="I36" s="36">
        <f t="shared" si="2"/>
        <v>0.204644412191582</v>
      </c>
      <c r="J36" s="36">
        <f t="shared" si="2"/>
        <v>-1.7364657814096015E-2</v>
      </c>
      <c r="K36" s="36">
        <f t="shared" si="2"/>
        <v>1.2886597938144329E-2</v>
      </c>
      <c r="L36" s="36">
        <f t="shared" si="2"/>
        <v>2.4548736462093861E-2</v>
      </c>
      <c r="M36" s="36">
        <f t="shared" si="2"/>
        <v>-5.6626506024096385E-2</v>
      </c>
      <c r="N36" s="36">
        <f t="shared" si="2"/>
        <v>0.11226611226611227</v>
      </c>
      <c r="O36" s="36">
        <f t="shared" si="2"/>
        <v>9.4995759117896525E-2</v>
      </c>
      <c r="P36" s="36">
        <f t="shared" si="2"/>
        <v>-6.4129668780831567E-2</v>
      </c>
      <c r="Q36" s="36">
        <f t="shared" si="2"/>
        <v>-0.1111111111111111</v>
      </c>
      <c r="R36" s="36">
        <f t="shared" si="2"/>
        <v>-0.21308411214953271</v>
      </c>
      <c r="S36" s="36">
        <f t="shared" si="3"/>
        <v>-0.28505034856700234</v>
      </c>
      <c r="T36" s="36">
        <f t="shared" si="3"/>
        <v>-0.11671686746987951</v>
      </c>
      <c r="U36" s="87">
        <v>-0.21264367816091953</v>
      </c>
      <c r="V36" s="87">
        <v>0.14845605700712589</v>
      </c>
      <c r="W36" s="87">
        <v>0.30552546045503792</v>
      </c>
      <c r="X36" s="87">
        <v>5.9676044330775786E-3</v>
      </c>
      <c r="Y36" s="87">
        <v>0.24087591240875914</v>
      </c>
      <c r="Z36" s="87">
        <v>0.22543950361944157</v>
      </c>
      <c r="AA36" s="36">
        <f t="shared" si="4"/>
        <v>0.25598678777869527</v>
      </c>
      <c r="AB36" s="36">
        <f t="shared" si="4"/>
        <v>1.2593774940143656</v>
      </c>
    </row>
    <row r="37" spans="2:28" ht="17.100000000000001" customHeight="1" thickBot="1" x14ac:dyDescent="0.25">
      <c r="B37" s="54" t="s">
        <v>189</v>
      </c>
      <c r="C37" s="36">
        <f t="shared" si="2"/>
        <v>0.64225690276110448</v>
      </c>
      <c r="D37" s="36">
        <f t="shared" si="2"/>
        <v>0.14985014985014986</v>
      </c>
      <c r="E37" s="36">
        <f t="shared" si="2"/>
        <v>0.39586919104991392</v>
      </c>
      <c r="F37" s="36">
        <f t="shared" si="2"/>
        <v>0.18367346938775511</v>
      </c>
      <c r="G37" s="36">
        <f t="shared" si="2"/>
        <v>0.10818713450292397</v>
      </c>
      <c r="H37" s="36">
        <f t="shared" si="2"/>
        <v>0.8105994787141616</v>
      </c>
      <c r="I37" s="36">
        <f t="shared" si="2"/>
        <v>0.68434032059186189</v>
      </c>
      <c r="J37" s="36">
        <f t="shared" si="2"/>
        <v>0.59827586206896555</v>
      </c>
      <c r="K37" s="36">
        <f t="shared" si="2"/>
        <v>0.4920844327176781</v>
      </c>
      <c r="L37" s="36">
        <f t="shared" si="2"/>
        <v>0.33781190019193857</v>
      </c>
      <c r="M37" s="36">
        <f t="shared" si="2"/>
        <v>0.51537335285505126</v>
      </c>
      <c r="N37" s="36">
        <f t="shared" si="2"/>
        <v>0.46116504854368934</v>
      </c>
      <c r="O37" s="36">
        <f t="shared" si="2"/>
        <v>0.5839964633068081</v>
      </c>
      <c r="P37" s="36">
        <f t="shared" si="2"/>
        <v>0.31097560975609756</v>
      </c>
      <c r="Q37" s="36">
        <f t="shared" si="2"/>
        <v>0.12753623188405797</v>
      </c>
      <c r="R37" s="36">
        <f t="shared" si="2"/>
        <v>-7.7519379844961239E-3</v>
      </c>
      <c r="S37" s="36">
        <f t="shared" si="3"/>
        <v>-0.23527770025118616</v>
      </c>
      <c r="T37" s="36">
        <f t="shared" si="3"/>
        <v>-0.26703146374829001</v>
      </c>
      <c r="U37" s="36">
        <v>-0.33718937446443875</v>
      </c>
      <c r="V37" s="36">
        <v>-2.6785714285714284E-2</v>
      </c>
      <c r="W37" s="36">
        <v>-9.8540145985401464E-2</v>
      </c>
      <c r="X37" s="36">
        <v>1.5677491601343786E-2</v>
      </c>
      <c r="Y37" s="36">
        <v>0.36393018745959921</v>
      </c>
      <c r="Z37" s="36">
        <v>-0.10359327217125382</v>
      </c>
      <c r="AA37" s="36">
        <f t="shared" si="4"/>
        <v>-9.5902353966870094E-2</v>
      </c>
      <c r="AB37" s="36">
        <f t="shared" si="4"/>
        <v>-5.1457975986277875E-2</v>
      </c>
    </row>
    <row r="38" spans="2:28" ht="17.100000000000001" customHeight="1" thickBot="1" x14ac:dyDescent="0.25">
      <c r="B38" s="54" t="s">
        <v>190</v>
      </c>
      <c r="C38" s="36">
        <f t="shared" si="2"/>
        <v>0.85</v>
      </c>
      <c r="D38" s="36">
        <f t="shared" si="2"/>
        <v>0.94736842105263153</v>
      </c>
      <c r="E38" s="36">
        <f t="shared" si="2"/>
        <v>0.53333333333333333</v>
      </c>
      <c r="F38" s="36">
        <f t="shared" si="2"/>
        <v>0.21428571428571427</v>
      </c>
      <c r="G38" s="36">
        <f t="shared" si="2"/>
        <v>0.51351351351351349</v>
      </c>
      <c r="H38" s="36">
        <f t="shared" si="2"/>
        <v>0.35135135135135137</v>
      </c>
      <c r="I38" s="36">
        <f t="shared" si="2"/>
        <v>1</v>
      </c>
      <c r="J38" s="36">
        <f t="shared" si="2"/>
        <v>1.1470588235294117</v>
      </c>
      <c r="K38" s="36">
        <f t="shared" si="2"/>
        <v>0.48214285714285715</v>
      </c>
      <c r="L38" s="36">
        <f t="shared" si="2"/>
        <v>0.54</v>
      </c>
      <c r="M38" s="36">
        <f t="shared" si="2"/>
        <v>0.39130434782608697</v>
      </c>
      <c r="N38" s="36">
        <f t="shared" si="2"/>
        <v>0.64383561643835618</v>
      </c>
      <c r="O38" s="36">
        <f t="shared" si="2"/>
        <v>8.4337349397590355E-2</v>
      </c>
      <c r="P38" s="36">
        <f t="shared" si="2"/>
        <v>0.37662337662337664</v>
      </c>
      <c r="Q38" s="36">
        <f t="shared" si="2"/>
        <v>0.140625</v>
      </c>
      <c r="R38" s="36">
        <f t="shared" si="2"/>
        <v>-0.15</v>
      </c>
      <c r="S38" s="36">
        <f t="shared" si="3"/>
        <v>0.18888888888888888</v>
      </c>
      <c r="T38" s="36">
        <f t="shared" si="3"/>
        <v>-0.34905660377358488</v>
      </c>
      <c r="U38" s="36">
        <v>-0.21917808219178081</v>
      </c>
      <c r="V38" s="36">
        <v>-0.13725490196078433</v>
      </c>
      <c r="W38" s="36">
        <v>-0.18691588785046728</v>
      </c>
      <c r="X38" s="36">
        <v>0.30434782608695654</v>
      </c>
      <c r="Y38" s="36">
        <v>0.59649122807017541</v>
      </c>
      <c r="Z38" s="36">
        <v>0.20454545454545456</v>
      </c>
      <c r="AA38" s="36">
        <f t="shared" si="4"/>
        <v>-0.17777777777777778</v>
      </c>
      <c r="AB38" s="36">
        <f t="shared" si="4"/>
        <v>-0.16393442622950818</v>
      </c>
    </row>
    <row r="39" spans="2:28" ht="17.100000000000001" customHeight="1" thickBot="1" x14ac:dyDescent="0.25">
      <c r="B39" s="54" t="s">
        <v>191</v>
      </c>
      <c r="C39" s="36">
        <f t="shared" si="2"/>
        <v>0.37264150943396224</v>
      </c>
      <c r="D39" s="36">
        <f t="shared" si="2"/>
        <v>0.2153846153846154</v>
      </c>
      <c r="E39" s="36">
        <f t="shared" si="2"/>
        <v>0.48026315789473684</v>
      </c>
      <c r="F39" s="36">
        <f t="shared" si="2"/>
        <v>0.14432989690721648</v>
      </c>
      <c r="G39" s="36">
        <f t="shared" si="2"/>
        <v>0.28865979381443296</v>
      </c>
      <c r="H39" s="36">
        <f t="shared" si="2"/>
        <v>0.59177215189873422</v>
      </c>
      <c r="I39" s="36">
        <f t="shared" si="2"/>
        <v>0.45777777777777778</v>
      </c>
      <c r="J39" s="36">
        <f t="shared" si="2"/>
        <v>0.60360360360360366</v>
      </c>
      <c r="K39" s="36">
        <f t="shared" si="2"/>
        <v>0.27733333333333332</v>
      </c>
      <c r="L39" s="36">
        <f t="shared" si="2"/>
        <v>-2.584493041749503E-2</v>
      </c>
      <c r="M39" s="36">
        <f t="shared" si="2"/>
        <v>-0.10365853658536585</v>
      </c>
      <c r="N39" s="36">
        <f t="shared" si="2"/>
        <v>-8.7078651685393263E-2</v>
      </c>
      <c r="O39" s="36">
        <f t="shared" si="2"/>
        <v>-0.1524008350730689</v>
      </c>
      <c r="P39" s="36">
        <f t="shared" si="2"/>
        <v>-0.1306122448979592</v>
      </c>
      <c r="Q39" s="36">
        <f t="shared" si="2"/>
        <v>-7.4829931972789115E-2</v>
      </c>
      <c r="R39" s="36">
        <f t="shared" si="2"/>
        <v>9.8461538461538461E-2</v>
      </c>
      <c r="S39" s="36">
        <f t="shared" si="3"/>
        <v>-0.12315270935960591</v>
      </c>
      <c r="T39" s="36">
        <f t="shared" si="3"/>
        <v>-0.20892018779342722</v>
      </c>
      <c r="U39" s="36">
        <v>-0.15441176470588236</v>
      </c>
      <c r="V39" s="36">
        <v>-0.1092436974789916</v>
      </c>
      <c r="W39" s="36">
        <v>-1.9662921348314606E-2</v>
      </c>
      <c r="X39" s="36">
        <v>0.11572700296735905</v>
      </c>
      <c r="Y39" s="36">
        <v>8.2608695652173908E-2</v>
      </c>
      <c r="Z39" s="36">
        <v>0.1540880503144654</v>
      </c>
      <c r="AA39" s="36">
        <f t="shared" si="4"/>
        <v>-8.2191780821917804E-2</v>
      </c>
      <c r="AB39" s="36">
        <f t="shared" si="4"/>
        <v>-0.29090909090909089</v>
      </c>
    </row>
    <row r="40" spans="2:28" ht="17.100000000000001" customHeight="1" thickBot="1" x14ac:dyDescent="0.25">
      <c r="B40" s="54" t="s">
        <v>192</v>
      </c>
      <c r="C40" s="36">
        <f t="shared" si="2"/>
        <v>7.9056865464632461E-2</v>
      </c>
      <c r="D40" s="36">
        <f t="shared" si="2"/>
        <v>0.25348542458808621</v>
      </c>
      <c r="E40" s="36">
        <f t="shared" si="2"/>
        <v>0.35483870967741937</v>
      </c>
      <c r="F40" s="36">
        <f t="shared" si="2"/>
        <v>0.36063569682151592</v>
      </c>
      <c r="G40" s="36">
        <f t="shared" si="2"/>
        <v>0.59383033419023135</v>
      </c>
      <c r="H40" s="36">
        <f t="shared" si="2"/>
        <v>0.60768452982810917</v>
      </c>
      <c r="I40" s="36">
        <f t="shared" si="2"/>
        <v>0.39974937343358397</v>
      </c>
      <c r="J40" s="36">
        <f t="shared" si="2"/>
        <v>1.2497753818508535</v>
      </c>
      <c r="K40" s="36">
        <f t="shared" si="2"/>
        <v>0.7661290322580645</v>
      </c>
      <c r="L40" s="36">
        <f t="shared" si="2"/>
        <v>0.42830188679245285</v>
      </c>
      <c r="M40" s="36">
        <f t="shared" si="2"/>
        <v>1.611459265890779E-2</v>
      </c>
      <c r="N40" s="36">
        <f t="shared" si="2"/>
        <v>-0.15894568690095848</v>
      </c>
      <c r="O40" s="36">
        <f t="shared" si="2"/>
        <v>0.33196347031963469</v>
      </c>
      <c r="P40" s="36">
        <f t="shared" si="2"/>
        <v>0.18009687362395421</v>
      </c>
      <c r="Q40" s="36">
        <f t="shared" si="2"/>
        <v>0.1198237885462555</v>
      </c>
      <c r="R40" s="36">
        <f t="shared" si="2"/>
        <v>9.2592592592592587E-2</v>
      </c>
      <c r="S40" s="36">
        <f t="shared" si="3"/>
        <v>-0.38429893726431263</v>
      </c>
      <c r="T40" s="36">
        <f t="shared" si="3"/>
        <v>-6.5298507462686561E-2</v>
      </c>
      <c r="U40" s="36">
        <v>-0.14398111723052714</v>
      </c>
      <c r="V40" s="36">
        <v>-0.22990004345936549</v>
      </c>
      <c r="W40" s="36">
        <v>0.25334075723830735</v>
      </c>
      <c r="X40" s="36">
        <v>-0.12255489021956088</v>
      </c>
      <c r="Y40" s="36">
        <v>-2.5735294117647058E-2</v>
      </c>
      <c r="Z40" s="36">
        <v>2.7088036117381489E-2</v>
      </c>
      <c r="AA40" s="36">
        <f t="shared" si="4"/>
        <v>-0.10323709536307961</v>
      </c>
      <c r="AB40" s="36">
        <f t="shared" si="4"/>
        <v>-0.23542116630669546</v>
      </c>
    </row>
    <row r="41" spans="2:28" ht="17.100000000000001" customHeight="1" thickBot="1" x14ac:dyDescent="0.25">
      <c r="B41" s="54" t="s">
        <v>193</v>
      </c>
      <c r="C41" s="36">
        <f t="shared" si="2"/>
        <v>-0.38461538461538464</v>
      </c>
      <c r="D41" s="36">
        <f t="shared" si="2"/>
        <v>-0.1</v>
      </c>
      <c r="E41" s="36">
        <f t="shared" si="2"/>
        <v>1.2</v>
      </c>
      <c r="F41" s="36">
        <f t="shared" si="2"/>
        <v>0.73333333333333328</v>
      </c>
      <c r="G41" s="36">
        <f t="shared" si="2"/>
        <v>0.6875</v>
      </c>
      <c r="H41" s="36">
        <f t="shared" si="2"/>
        <v>0.61111111111111116</v>
      </c>
      <c r="I41" s="36">
        <f t="shared" si="2"/>
        <v>-0.13636363636363635</v>
      </c>
      <c r="J41" s="36">
        <f t="shared" si="2"/>
        <v>1.1923076923076923</v>
      </c>
      <c r="K41" s="36">
        <f t="shared" si="2"/>
        <v>3.9629629629629628</v>
      </c>
      <c r="L41" s="36">
        <f t="shared" si="2"/>
        <v>7</v>
      </c>
      <c r="M41" s="36">
        <f t="shared" si="2"/>
        <v>5.6842105263157894</v>
      </c>
      <c r="N41" s="36">
        <f t="shared" si="2"/>
        <v>1.8771929824561404</v>
      </c>
      <c r="O41" s="36">
        <f t="shared" si="2"/>
        <v>-7.462686567164179E-3</v>
      </c>
      <c r="P41" s="36">
        <f t="shared" si="2"/>
        <v>0.29741379310344829</v>
      </c>
      <c r="Q41" s="36">
        <f t="shared" si="2"/>
        <v>-0.20472440944881889</v>
      </c>
      <c r="R41" s="36">
        <f t="shared" si="2"/>
        <v>0.4451219512195122</v>
      </c>
      <c r="S41" s="36">
        <f t="shared" si="3"/>
        <v>0.19548872180451127</v>
      </c>
      <c r="T41" s="36">
        <f t="shared" si="3"/>
        <v>-0.57807308970099669</v>
      </c>
      <c r="U41" s="36">
        <v>-5.9405940594059403E-2</v>
      </c>
      <c r="V41" s="36">
        <v>-0.70464135021097052</v>
      </c>
      <c r="W41" s="36">
        <v>0.84905660377358494</v>
      </c>
      <c r="X41" s="36">
        <v>0.73228346456692917</v>
      </c>
      <c r="Y41" s="36">
        <v>1.1368421052631579</v>
      </c>
      <c r="Z41" s="36">
        <v>2.657142857142857</v>
      </c>
      <c r="AA41" s="36">
        <f t="shared" si="4"/>
        <v>-0.15625</v>
      </c>
      <c r="AB41" s="36">
        <f t="shared" si="4"/>
        <v>-0.26446280991735538</v>
      </c>
    </row>
    <row r="42" spans="2:28" ht="17.100000000000001" customHeight="1" thickBot="1" x14ac:dyDescent="0.25">
      <c r="B42" s="54" t="s">
        <v>194</v>
      </c>
      <c r="C42" s="36">
        <f t="shared" si="2"/>
        <v>-0.31428571428571428</v>
      </c>
      <c r="D42" s="36">
        <f t="shared" si="2"/>
        <v>0.74285714285714288</v>
      </c>
      <c r="E42" s="36">
        <f t="shared" si="2"/>
        <v>2.8125</v>
      </c>
      <c r="F42" s="36">
        <f t="shared" si="2"/>
        <v>6</v>
      </c>
      <c r="G42" s="36">
        <f t="shared" si="2"/>
        <v>3.5833333333333335</v>
      </c>
      <c r="H42" s="36">
        <f t="shared" si="2"/>
        <v>0.32786885245901637</v>
      </c>
      <c r="I42" s="36">
        <f t="shared" si="2"/>
        <v>1.6393442622950821E-2</v>
      </c>
      <c r="J42" s="36">
        <f t="shared" si="2"/>
        <v>-0.11428571428571428</v>
      </c>
      <c r="K42" s="36">
        <f t="shared" si="2"/>
        <v>0.11818181818181818</v>
      </c>
      <c r="L42" s="36">
        <f t="shared" si="2"/>
        <v>6.1728395061728392E-2</v>
      </c>
      <c r="M42" s="36">
        <f t="shared" si="2"/>
        <v>8.0645161290322578E-2</v>
      </c>
      <c r="N42" s="36">
        <f t="shared" si="2"/>
        <v>-0.10752688172043011</v>
      </c>
      <c r="O42" s="36">
        <f t="shared" si="2"/>
        <v>-0.25203252032520324</v>
      </c>
      <c r="P42" s="36">
        <f t="shared" si="2"/>
        <v>0.15116279069767441</v>
      </c>
      <c r="Q42" s="36">
        <f t="shared" si="2"/>
        <v>-0.14925373134328357</v>
      </c>
      <c r="R42" s="36">
        <f t="shared" si="2"/>
        <v>-0.15662650602409639</v>
      </c>
      <c r="S42" s="36">
        <f t="shared" si="3"/>
        <v>-0.20652173913043478</v>
      </c>
      <c r="T42" s="36">
        <f t="shared" si="3"/>
        <v>-0.10101010101010101</v>
      </c>
      <c r="U42" s="36">
        <v>-7.0175438596491224E-2</v>
      </c>
      <c r="V42" s="36">
        <v>0</v>
      </c>
      <c r="W42" s="36">
        <v>-0.54794520547945202</v>
      </c>
      <c r="X42" s="36">
        <v>-7.8651685393258425E-2</v>
      </c>
      <c r="Y42" s="36">
        <v>7.5471698113207544E-2</v>
      </c>
      <c r="Z42" s="36">
        <v>1.4285714285714285E-2</v>
      </c>
      <c r="AA42" s="36">
        <f t="shared" si="4"/>
        <v>1.2352941176470589</v>
      </c>
      <c r="AB42" s="36">
        <f t="shared" si="4"/>
        <v>0.25714285714285712</v>
      </c>
    </row>
    <row r="43" spans="2:28" ht="17.100000000000001" customHeight="1" thickBot="1" x14ac:dyDescent="0.25">
      <c r="B43" s="54" t="s">
        <v>195</v>
      </c>
      <c r="C43" s="36">
        <f t="shared" si="2"/>
        <v>4.6875E-2</v>
      </c>
      <c r="D43" s="36">
        <f t="shared" si="2"/>
        <v>0.13865546218487396</v>
      </c>
      <c r="E43" s="36">
        <f t="shared" si="2"/>
        <v>-2.6178010471204188E-2</v>
      </c>
      <c r="F43" s="36">
        <f t="shared" si="2"/>
        <v>0.21491228070175439</v>
      </c>
      <c r="G43" s="36">
        <f t="shared" si="2"/>
        <v>0.22388059701492538</v>
      </c>
      <c r="H43" s="36">
        <f t="shared" si="2"/>
        <v>0.56457564575645758</v>
      </c>
      <c r="I43" s="36">
        <f t="shared" si="2"/>
        <v>0.532258064516129</v>
      </c>
      <c r="J43" s="36">
        <f t="shared" si="2"/>
        <v>0.33574007220216606</v>
      </c>
      <c r="K43" s="36">
        <f t="shared" si="2"/>
        <v>0.2225609756097561</v>
      </c>
      <c r="L43" s="36">
        <f t="shared" si="2"/>
        <v>0.12971698113207547</v>
      </c>
      <c r="M43" s="36">
        <f t="shared" si="2"/>
        <v>0.12631578947368421</v>
      </c>
      <c r="N43" s="36">
        <f t="shared" si="2"/>
        <v>0.35135135135135137</v>
      </c>
      <c r="O43" s="36">
        <f t="shared" si="2"/>
        <v>0.3167082294264339</v>
      </c>
      <c r="P43" s="36">
        <f t="shared" si="2"/>
        <v>8.9770354906054284E-2</v>
      </c>
      <c r="Q43" s="36">
        <f t="shared" si="2"/>
        <v>-3.4267912772585667E-2</v>
      </c>
      <c r="R43" s="36">
        <f t="shared" si="2"/>
        <v>-0.26600000000000001</v>
      </c>
      <c r="S43" s="36">
        <f t="shared" si="3"/>
        <v>-0.32386363636363635</v>
      </c>
      <c r="T43" s="36">
        <f t="shared" si="3"/>
        <v>-0.31609195402298851</v>
      </c>
      <c r="U43" s="36">
        <v>-0.33870967741935482</v>
      </c>
      <c r="V43" s="36">
        <v>2.7247956403269755E-2</v>
      </c>
      <c r="W43" s="36">
        <v>1.680672268907563E-2</v>
      </c>
      <c r="X43" s="36">
        <v>8.1232492997198882E-2</v>
      </c>
      <c r="Y43" s="36">
        <v>0.14146341463414633</v>
      </c>
      <c r="Z43" s="36">
        <v>0.11140583554376658</v>
      </c>
      <c r="AA43" s="36">
        <f t="shared" si="4"/>
        <v>7.3891625615763554E-2</v>
      </c>
      <c r="AB43" s="36">
        <f t="shared" si="4"/>
        <v>5.7268722466960353E-2</v>
      </c>
    </row>
    <row r="44" spans="2:28" ht="17.100000000000001" customHeight="1" thickBot="1" x14ac:dyDescent="0.25">
      <c r="B44" s="54" t="s">
        <v>235</v>
      </c>
      <c r="C44" s="36">
        <f t="shared" ref="C44:R45" si="5">+(G22-C22)/C22</f>
        <v>7.5</v>
      </c>
      <c r="D44" s="36">
        <f t="shared" si="5"/>
        <v>1.8666666666666667</v>
      </c>
      <c r="E44" s="36">
        <f t="shared" si="5"/>
        <v>0.4</v>
      </c>
      <c r="F44" s="36">
        <f t="shared" si="5"/>
        <v>-0.42857142857142855</v>
      </c>
      <c r="G44" s="36">
        <f t="shared" si="5"/>
        <v>-0.25490196078431371</v>
      </c>
      <c r="H44" s="36">
        <f t="shared" si="5"/>
        <v>0.2558139534883721</v>
      </c>
      <c r="I44" s="36">
        <f t="shared" si="5"/>
        <v>2.8571428571428571E-2</v>
      </c>
      <c r="J44" s="36">
        <f t="shared" si="5"/>
        <v>0.79166666666666663</v>
      </c>
      <c r="K44" s="36">
        <f t="shared" si="5"/>
        <v>0.34210526315789475</v>
      </c>
      <c r="L44" s="36">
        <f t="shared" si="5"/>
        <v>-1.8518518518518517E-2</v>
      </c>
      <c r="M44" s="36">
        <f t="shared" si="5"/>
        <v>-5.5555555555555552E-2</v>
      </c>
      <c r="N44" s="36">
        <f t="shared" si="5"/>
        <v>-4.6511627906976744E-2</v>
      </c>
      <c r="O44" s="36">
        <f t="shared" si="5"/>
        <v>-0.23529411764705882</v>
      </c>
      <c r="P44" s="36">
        <f t="shared" si="5"/>
        <v>-0.35849056603773582</v>
      </c>
      <c r="Q44" s="36">
        <f t="shared" si="5"/>
        <v>-0.29411764705882354</v>
      </c>
      <c r="R44" s="36">
        <f t="shared" si="5"/>
        <v>0.48780487804878048</v>
      </c>
      <c r="S44" s="36">
        <f t="shared" si="3"/>
        <v>0.69230769230769229</v>
      </c>
      <c r="T44" s="36">
        <f t="shared" si="3"/>
        <v>0.41176470588235292</v>
      </c>
      <c r="U44" s="36">
        <v>-0.375</v>
      </c>
      <c r="V44" s="36">
        <v>-0.36065573770491804</v>
      </c>
      <c r="W44" s="36">
        <v>-0.39393939393939392</v>
      </c>
      <c r="X44" s="36">
        <v>-2.0833333333333332E-2</v>
      </c>
      <c r="Y44" s="36">
        <v>0.8</v>
      </c>
      <c r="Z44" s="36">
        <v>0.23076923076923078</v>
      </c>
      <c r="AA44" s="36">
        <f t="shared" si="4"/>
        <v>0.18181818181818182</v>
      </c>
      <c r="AB44" s="36">
        <f t="shared" si="4"/>
        <v>0.53846153846153844</v>
      </c>
    </row>
    <row r="45" spans="2:28" ht="17.100000000000001" customHeight="1" thickBot="1" x14ac:dyDescent="0.25">
      <c r="B45" s="56" t="s">
        <v>197</v>
      </c>
      <c r="C45" s="64">
        <f t="shared" si="5"/>
        <v>0.35248672139063253</v>
      </c>
      <c r="D45" s="64">
        <f t="shared" si="5"/>
        <v>0.28657397800373524</v>
      </c>
      <c r="E45" s="64">
        <f t="shared" si="5"/>
        <v>0.32731441673832046</v>
      </c>
      <c r="F45" s="64">
        <f t="shared" si="5"/>
        <v>0.21613485851896447</v>
      </c>
      <c r="G45" s="64">
        <f t="shared" si="5"/>
        <v>0.31238843270260619</v>
      </c>
      <c r="H45" s="64">
        <f t="shared" si="5"/>
        <v>0.54903225806451617</v>
      </c>
      <c r="I45" s="64">
        <f t="shared" si="5"/>
        <v>0.37400129561649753</v>
      </c>
      <c r="J45" s="64">
        <f t="shared" si="5"/>
        <v>0.54620462046204621</v>
      </c>
      <c r="K45" s="64">
        <f t="shared" si="5"/>
        <v>0.43131120783460281</v>
      </c>
      <c r="L45" s="64">
        <f t="shared" si="5"/>
        <v>0.257496876301541</v>
      </c>
      <c r="M45" s="64">
        <f>+(Q23-M23)/M23</f>
        <v>0.20367751060820369</v>
      </c>
      <c r="N45" s="64">
        <f t="shared" si="5"/>
        <v>0.11856990394877268</v>
      </c>
      <c r="O45" s="64">
        <f t="shared" si="5"/>
        <v>0.24774303905730305</v>
      </c>
      <c r="P45" s="64">
        <f t="shared" si="5"/>
        <v>0.14879523060362673</v>
      </c>
      <c r="Q45" s="64">
        <f t="shared" si="5"/>
        <v>6.6196631414022725E-2</v>
      </c>
      <c r="R45" s="64">
        <f t="shared" si="5"/>
        <v>7.222593264001527E-2</v>
      </c>
      <c r="S45" s="64">
        <f t="shared" si="3"/>
        <v>-0.23274942878903274</v>
      </c>
      <c r="T45" s="64">
        <f t="shared" si="3"/>
        <v>-0.22999855845466341</v>
      </c>
      <c r="U45" s="88">
        <v>-0.2047514082782268</v>
      </c>
      <c r="V45" s="88">
        <v>-0.10847125823100195</v>
      </c>
      <c r="W45" s="88">
        <v>8.3184435179670432E-2</v>
      </c>
      <c r="X45" s="88">
        <v>3.2949546007675745E-2</v>
      </c>
      <c r="Y45" s="88">
        <v>0.2309824453341546</v>
      </c>
      <c r="Z45" s="88">
        <v>7.9648667531689796E-2</v>
      </c>
      <c r="AA45" s="64">
        <f t="shared" si="4"/>
        <v>4.0037831021437577E-2</v>
      </c>
      <c r="AB45" s="64">
        <f t="shared" si="4"/>
        <v>0.14848527947660362</v>
      </c>
    </row>
  </sheetData>
  <pageMargins left="0.7" right="0.7" top="0.75" bottom="0.75" header="0.3" footer="0.3"/>
  <pageSetup paperSize="9" scale="72" fitToWidth="0" orientation="landscape"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21"/>
  <dimension ref="A2:N88"/>
  <sheetViews>
    <sheetView topLeftCell="A39" zoomScaleNormal="100" workbookViewId="0"/>
  </sheetViews>
  <sheetFormatPr baseColWidth="10" defaultColWidth="11.42578125" defaultRowHeight="12.75" x14ac:dyDescent="0.2"/>
  <cols>
    <col min="1" max="1" width="10.42578125" style="12" customWidth="1"/>
    <col min="2" max="2" width="32" style="12" customWidth="1"/>
    <col min="3" max="11" width="12.42578125" style="12" customWidth="1"/>
    <col min="12" max="12" width="0.140625" style="12" customWidth="1"/>
    <col min="13" max="13" width="12.42578125" style="12" customWidth="1"/>
    <col min="14" max="14" width="12.140625" style="12" customWidth="1"/>
    <col min="15" max="15" width="10.42578125" style="12" customWidth="1"/>
    <col min="16" max="16" width="14.42578125" style="12" customWidth="1"/>
    <col min="17" max="17" width="18.5703125" style="12" customWidth="1"/>
    <col min="18" max="18" width="10.5703125" style="12" customWidth="1"/>
    <col min="19" max="19" width="11.42578125" style="12" customWidth="1"/>
    <col min="20" max="20" width="12.42578125" style="12" customWidth="1"/>
    <col min="21" max="21" width="10.5703125" style="12" customWidth="1"/>
    <col min="22" max="53" width="12.42578125" style="12" customWidth="1"/>
    <col min="54" max="16384" width="11.42578125" style="12"/>
  </cols>
  <sheetData>
    <row r="2" spans="1:8" ht="40.5" customHeight="1" x14ac:dyDescent="0.2">
      <c r="B2" s="10"/>
      <c r="C2" s="52"/>
    </row>
    <row r="3" spans="1:8" ht="27.95" customHeight="1" x14ac:dyDescent="0.2">
      <c r="B3" s="53"/>
      <c r="C3" s="52"/>
    </row>
    <row r="4" spans="1:8" ht="15" x14ac:dyDescent="0.2">
      <c r="B4" s="53"/>
      <c r="C4" s="52"/>
    </row>
    <row r="5" spans="1:8" ht="39" customHeight="1" x14ac:dyDescent="0.2">
      <c r="C5" s="38" t="s">
        <v>103</v>
      </c>
      <c r="D5" s="38" t="s">
        <v>104</v>
      </c>
      <c r="E5" s="38" t="s">
        <v>105</v>
      </c>
      <c r="F5" s="60" t="s">
        <v>106</v>
      </c>
      <c r="G5" s="38" t="s">
        <v>107</v>
      </c>
      <c r="H5" s="38" t="s">
        <v>316</v>
      </c>
    </row>
    <row r="6" spans="1:8" ht="17.100000000000001" customHeight="1" thickBot="1" x14ac:dyDescent="0.25">
      <c r="B6" s="54" t="s">
        <v>180</v>
      </c>
      <c r="C6" s="40">
        <v>1076</v>
      </c>
      <c r="D6" s="40">
        <v>1129</v>
      </c>
      <c r="E6" s="40">
        <v>858</v>
      </c>
      <c r="F6" s="40">
        <v>964</v>
      </c>
      <c r="G6" s="40">
        <v>1125</v>
      </c>
      <c r="H6" s="40">
        <v>1090</v>
      </c>
    </row>
    <row r="7" spans="1:8" ht="17.100000000000001" customHeight="1" thickBot="1" x14ac:dyDescent="0.25">
      <c r="B7" s="54" t="s">
        <v>181</v>
      </c>
      <c r="C7" s="40">
        <v>154</v>
      </c>
      <c r="D7" s="40">
        <v>157</v>
      </c>
      <c r="E7" s="40">
        <v>130</v>
      </c>
      <c r="F7" s="40">
        <v>197</v>
      </c>
      <c r="G7" s="40">
        <v>183</v>
      </c>
      <c r="H7" s="40">
        <v>159</v>
      </c>
    </row>
    <row r="8" spans="1:8" ht="17.100000000000001" customHeight="1" thickBot="1" x14ac:dyDescent="0.25">
      <c r="B8" s="54" t="s">
        <v>182</v>
      </c>
      <c r="C8" s="40">
        <v>180</v>
      </c>
      <c r="D8" s="40">
        <v>233</v>
      </c>
      <c r="E8" s="40">
        <v>123</v>
      </c>
      <c r="F8" s="40">
        <v>168</v>
      </c>
      <c r="G8" s="40">
        <v>182</v>
      </c>
      <c r="H8" s="40">
        <v>182</v>
      </c>
    </row>
    <row r="9" spans="1:8" ht="17.100000000000001" customHeight="1" thickBot="1" x14ac:dyDescent="0.25">
      <c r="B9" s="54" t="s">
        <v>183</v>
      </c>
      <c r="C9" s="40">
        <v>207</v>
      </c>
      <c r="D9" s="40">
        <v>236</v>
      </c>
      <c r="E9" s="40">
        <v>227</v>
      </c>
      <c r="F9" s="40">
        <v>210</v>
      </c>
      <c r="G9" s="40">
        <v>272</v>
      </c>
      <c r="H9" s="40">
        <v>245</v>
      </c>
    </row>
    <row r="10" spans="1:8" ht="17.100000000000001" customHeight="1" thickBot="1" x14ac:dyDescent="0.25">
      <c r="B10" s="54" t="s">
        <v>184</v>
      </c>
      <c r="C10" s="40">
        <v>516</v>
      </c>
      <c r="D10" s="40">
        <v>450</v>
      </c>
      <c r="E10" s="40">
        <v>338</v>
      </c>
      <c r="F10" s="40">
        <v>428</v>
      </c>
      <c r="G10" s="40">
        <v>470</v>
      </c>
      <c r="H10" s="40">
        <v>406</v>
      </c>
    </row>
    <row r="11" spans="1:8" ht="17.100000000000001" customHeight="1" thickBot="1" x14ac:dyDescent="0.25">
      <c r="A11" s="67"/>
      <c r="B11" s="54" t="s">
        <v>185</v>
      </c>
      <c r="C11" s="40">
        <v>88</v>
      </c>
      <c r="D11" s="40">
        <v>78</v>
      </c>
      <c r="E11" s="40">
        <v>40</v>
      </c>
      <c r="F11" s="40">
        <v>51</v>
      </c>
      <c r="G11" s="40">
        <v>67</v>
      </c>
      <c r="H11" s="40">
        <v>50</v>
      </c>
    </row>
    <row r="12" spans="1:8" ht="17.100000000000001" customHeight="1" thickBot="1" x14ac:dyDescent="0.25">
      <c r="A12" s="67"/>
      <c r="B12" s="54" t="s">
        <v>186</v>
      </c>
      <c r="C12" s="40">
        <v>317</v>
      </c>
      <c r="D12" s="40">
        <v>337</v>
      </c>
      <c r="E12" s="40">
        <v>189</v>
      </c>
      <c r="F12" s="40">
        <v>279</v>
      </c>
      <c r="G12" s="40">
        <v>263</v>
      </c>
      <c r="H12" s="40">
        <v>233</v>
      </c>
    </row>
    <row r="13" spans="1:8" ht="17.100000000000001" customHeight="1" thickBot="1" x14ac:dyDescent="0.25">
      <c r="A13" s="67"/>
      <c r="B13" s="54" t="s">
        <v>187</v>
      </c>
      <c r="C13" s="40">
        <v>267</v>
      </c>
      <c r="D13" s="40">
        <v>267</v>
      </c>
      <c r="E13" s="40">
        <v>153</v>
      </c>
      <c r="F13" s="40">
        <v>170</v>
      </c>
      <c r="G13" s="40">
        <v>240</v>
      </c>
      <c r="H13" s="40">
        <v>197</v>
      </c>
    </row>
    <row r="14" spans="1:8" ht="17.100000000000001" customHeight="1" thickBot="1" x14ac:dyDescent="0.25">
      <c r="A14" s="67"/>
      <c r="B14" s="54" t="s">
        <v>188</v>
      </c>
      <c r="C14" s="40">
        <v>1870</v>
      </c>
      <c r="D14" s="40">
        <v>2091</v>
      </c>
      <c r="E14" s="40">
        <v>1341</v>
      </c>
      <c r="F14" s="40">
        <v>2079</v>
      </c>
      <c r="G14" s="40">
        <v>2069</v>
      </c>
      <c r="H14" s="40">
        <v>1910</v>
      </c>
    </row>
    <row r="15" spans="1:8" ht="17.100000000000001" customHeight="1" thickBot="1" x14ac:dyDescent="0.25">
      <c r="A15" s="67"/>
      <c r="B15" s="54" t="s">
        <v>189</v>
      </c>
      <c r="C15" s="40">
        <v>1037</v>
      </c>
      <c r="D15" s="40">
        <v>1006</v>
      </c>
      <c r="E15" s="40">
        <v>710</v>
      </c>
      <c r="F15" s="40">
        <v>857</v>
      </c>
      <c r="G15" s="40">
        <v>794</v>
      </c>
      <c r="H15" s="40">
        <v>806</v>
      </c>
    </row>
    <row r="16" spans="1:8" ht="17.100000000000001" customHeight="1" thickBot="1" x14ac:dyDescent="0.25">
      <c r="B16" s="54" t="s">
        <v>190</v>
      </c>
      <c r="C16" s="40">
        <v>76</v>
      </c>
      <c r="D16" s="40">
        <v>80</v>
      </c>
      <c r="E16" s="40">
        <v>48</v>
      </c>
      <c r="F16" s="40">
        <v>65</v>
      </c>
      <c r="G16" s="40">
        <v>76</v>
      </c>
      <c r="H16" s="40">
        <v>86</v>
      </c>
    </row>
    <row r="17" spans="2:10" ht="17.100000000000001" customHeight="1" thickBot="1" x14ac:dyDescent="0.25">
      <c r="B17" s="54" t="s">
        <v>191</v>
      </c>
      <c r="C17" s="40">
        <v>335</v>
      </c>
      <c r="D17" s="40">
        <v>367</v>
      </c>
      <c r="E17" s="40">
        <v>196</v>
      </c>
      <c r="F17" s="40">
        <v>293</v>
      </c>
      <c r="G17" s="40">
        <v>313</v>
      </c>
      <c r="H17" s="40">
        <v>320</v>
      </c>
    </row>
    <row r="18" spans="2:10" ht="17.100000000000001" customHeight="1" thickBot="1" x14ac:dyDescent="0.25">
      <c r="B18" s="54" t="s">
        <v>192</v>
      </c>
      <c r="C18" s="40">
        <v>725</v>
      </c>
      <c r="D18" s="40">
        <v>831</v>
      </c>
      <c r="E18" s="40">
        <v>550</v>
      </c>
      <c r="F18" s="40">
        <v>650</v>
      </c>
      <c r="G18" s="40">
        <v>702</v>
      </c>
      <c r="H18" s="40">
        <v>707</v>
      </c>
    </row>
    <row r="19" spans="2:10" ht="17.100000000000001" customHeight="1" thickBot="1" x14ac:dyDescent="0.25">
      <c r="B19" s="54" t="s">
        <v>193</v>
      </c>
      <c r="C19" s="40">
        <v>337</v>
      </c>
      <c r="D19" s="40">
        <v>370</v>
      </c>
      <c r="E19" s="40">
        <v>201</v>
      </c>
      <c r="F19" s="40">
        <v>295</v>
      </c>
      <c r="G19" s="40">
        <v>230</v>
      </c>
      <c r="H19" s="40">
        <v>190</v>
      </c>
    </row>
    <row r="20" spans="2:10" ht="17.100000000000001" customHeight="1" thickBot="1" x14ac:dyDescent="0.25">
      <c r="B20" s="54" t="s">
        <v>194</v>
      </c>
      <c r="C20" s="40">
        <v>58</v>
      </c>
      <c r="D20" s="40">
        <v>33</v>
      </c>
      <c r="E20" s="40">
        <v>24</v>
      </c>
      <c r="F20" s="40">
        <v>41</v>
      </c>
      <c r="G20" s="40">
        <v>42</v>
      </c>
      <c r="H20" s="40">
        <v>54</v>
      </c>
    </row>
    <row r="21" spans="2:10" ht="17.100000000000001" customHeight="1" thickBot="1" x14ac:dyDescent="0.25">
      <c r="B21" s="54" t="s">
        <v>195</v>
      </c>
      <c r="C21" s="40">
        <v>125</v>
      </c>
      <c r="D21" s="40">
        <v>144</v>
      </c>
      <c r="E21" s="40">
        <v>152</v>
      </c>
      <c r="F21" s="40">
        <v>187</v>
      </c>
      <c r="G21" s="40">
        <v>257</v>
      </c>
      <c r="H21" s="40">
        <v>273</v>
      </c>
    </row>
    <row r="22" spans="2:10" ht="17.100000000000001" customHeight="1" thickBot="1" x14ac:dyDescent="0.25">
      <c r="B22" s="54" t="s">
        <v>196</v>
      </c>
      <c r="C22" s="40">
        <v>56</v>
      </c>
      <c r="D22" s="40">
        <v>41</v>
      </c>
      <c r="E22" s="40">
        <v>28</v>
      </c>
      <c r="F22" s="40">
        <v>48</v>
      </c>
      <c r="G22" s="40">
        <v>49</v>
      </c>
      <c r="H22" s="40">
        <v>52</v>
      </c>
    </row>
    <row r="23" spans="2:10" ht="17.100000000000001" customHeight="1" thickBot="1" x14ac:dyDescent="0.25">
      <c r="B23" s="56" t="s">
        <v>197</v>
      </c>
      <c r="C23" s="57">
        <v>7424</v>
      </c>
      <c r="D23" s="57">
        <v>7850</v>
      </c>
      <c r="E23" s="57">
        <v>5308</v>
      </c>
      <c r="F23" s="57">
        <v>6982</v>
      </c>
      <c r="G23" s="57">
        <v>7334</v>
      </c>
      <c r="H23" s="57">
        <v>6960</v>
      </c>
    </row>
    <row r="24" spans="2:10" x14ac:dyDescent="0.2">
      <c r="J24" s="13"/>
    </row>
    <row r="25" spans="2:10" ht="39" customHeight="1" x14ac:dyDescent="0.2">
      <c r="B25" s="190"/>
      <c r="C25" s="190"/>
      <c r="D25" s="190"/>
      <c r="E25" s="190"/>
      <c r="F25" s="189"/>
      <c r="J25" s="18"/>
    </row>
    <row r="26" spans="2:10" ht="15" customHeight="1" x14ac:dyDescent="0.2"/>
    <row r="27" spans="2:10" ht="15" customHeight="1" x14ac:dyDescent="0.2">
      <c r="B27" s="53"/>
    </row>
    <row r="28" spans="2:10" ht="15" customHeight="1" x14ac:dyDescent="0.2"/>
    <row r="29" spans="2:10" ht="39" customHeight="1" x14ac:dyDescent="0.2">
      <c r="C29" s="39" t="s">
        <v>198</v>
      </c>
      <c r="D29" s="39" t="s">
        <v>317</v>
      </c>
    </row>
    <row r="30" spans="2:10" ht="17.100000000000001" customHeight="1" thickBot="1" x14ac:dyDescent="0.25">
      <c r="B30" s="54" t="s">
        <v>180</v>
      </c>
      <c r="C30" s="36">
        <f t="shared" ref="C30:D47" si="0">+(G6-C6)/C6</f>
        <v>4.5539033457249072E-2</v>
      </c>
      <c r="D30" s="36">
        <f t="shared" si="0"/>
        <v>-3.454384410983171E-2</v>
      </c>
    </row>
    <row r="31" spans="2:10" ht="17.100000000000001" customHeight="1" thickBot="1" x14ac:dyDescent="0.25">
      <c r="B31" s="54" t="s">
        <v>181</v>
      </c>
      <c r="C31" s="36">
        <f t="shared" si="0"/>
        <v>0.18831168831168832</v>
      </c>
      <c r="D31" s="36">
        <f t="shared" si="0"/>
        <v>1.2738853503184714E-2</v>
      </c>
    </row>
    <row r="32" spans="2:10" ht="17.100000000000001" customHeight="1" thickBot="1" x14ac:dyDescent="0.25">
      <c r="B32" s="54" t="s">
        <v>182</v>
      </c>
      <c r="C32" s="36">
        <f t="shared" si="0"/>
        <v>1.1111111111111112E-2</v>
      </c>
      <c r="D32" s="36">
        <f t="shared" si="0"/>
        <v>-0.21888412017167383</v>
      </c>
    </row>
    <row r="33" spans="2:4" ht="17.100000000000001" customHeight="1" thickBot="1" x14ac:dyDescent="0.25">
      <c r="B33" s="54" t="s">
        <v>183</v>
      </c>
      <c r="C33" s="36">
        <f t="shared" si="0"/>
        <v>0.3140096618357488</v>
      </c>
      <c r="D33" s="36">
        <f t="shared" si="0"/>
        <v>3.8135593220338986E-2</v>
      </c>
    </row>
    <row r="34" spans="2:4" ht="17.100000000000001" customHeight="1" thickBot="1" x14ac:dyDescent="0.25">
      <c r="B34" s="54" t="s">
        <v>184</v>
      </c>
      <c r="C34" s="36">
        <f t="shared" si="0"/>
        <v>-8.9147286821705432E-2</v>
      </c>
      <c r="D34" s="36">
        <f t="shared" si="0"/>
        <v>-9.7777777777777783E-2</v>
      </c>
    </row>
    <row r="35" spans="2:4" ht="17.100000000000001" customHeight="1" thickBot="1" x14ac:dyDescent="0.25">
      <c r="B35" s="54" t="s">
        <v>185</v>
      </c>
      <c r="C35" s="36">
        <f t="shared" si="0"/>
        <v>-0.23863636363636365</v>
      </c>
      <c r="D35" s="36">
        <f t="shared" si="0"/>
        <v>-0.35897435897435898</v>
      </c>
    </row>
    <row r="36" spans="2:4" ht="17.100000000000001" customHeight="1" thickBot="1" x14ac:dyDescent="0.25">
      <c r="B36" s="54" t="s">
        <v>186</v>
      </c>
      <c r="C36" s="36">
        <f t="shared" si="0"/>
        <v>-0.17034700315457413</v>
      </c>
      <c r="D36" s="36">
        <f t="shared" si="0"/>
        <v>-0.3086053412462908</v>
      </c>
    </row>
    <row r="37" spans="2:4" ht="17.100000000000001" customHeight="1" thickBot="1" x14ac:dyDescent="0.25">
      <c r="B37" s="54" t="s">
        <v>187</v>
      </c>
      <c r="C37" s="36">
        <f t="shared" si="0"/>
        <v>-0.10112359550561797</v>
      </c>
      <c r="D37" s="36">
        <f t="shared" si="0"/>
        <v>-0.26217228464419473</v>
      </c>
    </row>
    <row r="38" spans="2:4" ht="17.100000000000001" customHeight="1" thickBot="1" x14ac:dyDescent="0.25">
      <c r="B38" s="54" t="s">
        <v>188</v>
      </c>
      <c r="C38" s="36">
        <f t="shared" si="0"/>
        <v>0.10641711229946524</v>
      </c>
      <c r="D38" s="36">
        <f t="shared" si="0"/>
        <v>-8.6561453849832617E-2</v>
      </c>
    </row>
    <row r="39" spans="2:4" ht="17.100000000000001" customHeight="1" thickBot="1" x14ac:dyDescent="0.25">
      <c r="B39" s="54" t="s">
        <v>189</v>
      </c>
      <c r="C39" s="36">
        <f t="shared" si="0"/>
        <v>-0.23432979749276761</v>
      </c>
      <c r="D39" s="36">
        <f t="shared" si="0"/>
        <v>-0.19880715705765409</v>
      </c>
    </row>
    <row r="40" spans="2:4" ht="17.100000000000001" customHeight="1" thickBot="1" x14ac:dyDescent="0.25">
      <c r="B40" s="54" t="s">
        <v>190</v>
      </c>
      <c r="C40" s="36">
        <f t="shared" si="0"/>
        <v>0</v>
      </c>
      <c r="D40" s="36">
        <f t="shared" si="0"/>
        <v>7.4999999999999997E-2</v>
      </c>
    </row>
    <row r="41" spans="2:4" ht="17.100000000000001" customHeight="1" thickBot="1" x14ac:dyDescent="0.25">
      <c r="B41" s="54" t="s">
        <v>191</v>
      </c>
      <c r="C41" s="36">
        <f t="shared" si="0"/>
        <v>-6.5671641791044774E-2</v>
      </c>
      <c r="D41" s="36">
        <f t="shared" si="0"/>
        <v>-0.12806539509536785</v>
      </c>
    </row>
    <row r="42" spans="2:4" ht="17.100000000000001" customHeight="1" thickBot="1" x14ac:dyDescent="0.25">
      <c r="B42" s="54" t="s">
        <v>192</v>
      </c>
      <c r="C42" s="36">
        <f t="shared" si="0"/>
        <v>-3.1724137931034485E-2</v>
      </c>
      <c r="D42" s="36">
        <f t="shared" si="0"/>
        <v>-0.14921780986762936</v>
      </c>
    </row>
    <row r="43" spans="2:4" ht="17.100000000000001" customHeight="1" thickBot="1" x14ac:dyDescent="0.25">
      <c r="B43" s="54" t="s">
        <v>193</v>
      </c>
      <c r="C43" s="36">
        <f t="shared" si="0"/>
        <v>-0.31750741839762614</v>
      </c>
      <c r="D43" s="36">
        <f t="shared" si="0"/>
        <v>-0.48648648648648651</v>
      </c>
    </row>
    <row r="44" spans="2:4" ht="17.100000000000001" customHeight="1" thickBot="1" x14ac:dyDescent="0.25">
      <c r="B44" s="54" t="s">
        <v>194</v>
      </c>
      <c r="C44" s="36">
        <f t="shared" si="0"/>
        <v>-0.27586206896551724</v>
      </c>
      <c r="D44" s="36">
        <f t="shared" si="0"/>
        <v>0.63636363636363635</v>
      </c>
    </row>
    <row r="45" spans="2:4" ht="17.100000000000001" customHeight="1" thickBot="1" x14ac:dyDescent="0.25">
      <c r="B45" s="54" t="s">
        <v>195</v>
      </c>
      <c r="C45" s="36">
        <f t="shared" si="0"/>
        <v>1.056</v>
      </c>
      <c r="D45" s="36">
        <f t="shared" si="0"/>
        <v>0.89583333333333337</v>
      </c>
    </row>
    <row r="46" spans="2:4" ht="17.100000000000001" customHeight="1" thickBot="1" x14ac:dyDescent="0.25">
      <c r="B46" s="54" t="s">
        <v>196</v>
      </c>
      <c r="C46" s="36">
        <f t="shared" si="0"/>
        <v>-0.125</v>
      </c>
      <c r="D46" s="36">
        <f t="shared" si="0"/>
        <v>0.26829268292682928</v>
      </c>
    </row>
    <row r="47" spans="2:4" ht="17.100000000000001" customHeight="1" thickBot="1" x14ac:dyDescent="0.25">
      <c r="B47" s="56" t="s">
        <v>197</v>
      </c>
      <c r="C47" s="65">
        <f t="shared" si="0"/>
        <v>-1.2122844827586207E-2</v>
      </c>
      <c r="D47" s="65">
        <f t="shared" si="0"/>
        <v>-0.11337579617834395</v>
      </c>
    </row>
    <row r="48" spans="2:4" ht="15.75" customHeight="1" x14ac:dyDescent="0.2"/>
    <row r="49" spans="2:14" ht="15" customHeight="1" x14ac:dyDescent="0.2"/>
    <row r="50" spans="2:14" ht="15" customHeight="1" x14ac:dyDescent="0.2"/>
    <row r="51" spans="2:14" ht="15" customHeight="1" x14ac:dyDescent="0.2"/>
    <row r="52" spans="2:14" ht="15" customHeight="1" x14ac:dyDescent="0.2"/>
    <row r="53" spans="2:14" ht="39" customHeight="1" x14ac:dyDescent="0.2">
      <c r="C53" s="38" t="s">
        <v>103</v>
      </c>
      <c r="D53" s="38" t="s">
        <v>104</v>
      </c>
      <c r="E53" s="38" t="s">
        <v>105</v>
      </c>
      <c r="F53" s="60" t="s">
        <v>106</v>
      </c>
      <c r="G53" s="38" t="s">
        <v>107</v>
      </c>
      <c r="H53" s="38" t="s">
        <v>316</v>
      </c>
      <c r="K53" s="109"/>
      <c r="L53" s="121">
        <v>45292</v>
      </c>
      <c r="N53" s="118"/>
    </row>
    <row r="54" spans="2:14" ht="15" customHeight="1" thickBot="1" x14ac:dyDescent="0.25">
      <c r="B54" s="54" t="s">
        <v>180</v>
      </c>
      <c r="C54" s="101">
        <f t="shared" ref="C54:H71" si="1">+C6/$L54*100000</f>
        <v>12.225847304621075</v>
      </c>
      <c r="D54" s="101">
        <f t="shared" si="1"/>
        <v>12.828049820555012</v>
      </c>
      <c r="E54" s="101">
        <f t="shared" si="1"/>
        <v>9.7488633711569541</v>
      </c>
      <c r="F54" s="101">
        <f t="shared" si="1"/>
        <v>10.953268403024829</v>
      </c>
      <c r="G54" s="101">
        <f t="shared" si="1"/>
        <v>12.782600574069432</v>
      </c>
      <c r="H54" s="101">
        <f t="shared" si="1"/>
        <v>12.384919667320606</v>
      </c>
      <c r="K54" s="109"/>
      <c r="L54" s="12">
        <v>8801026</v>
      </c>
    </row>
    <row r="55" spans="2:14" ht="15" customHeight="1" thickBot="1" x14ac:dyDescent="0.25">
      <c r="B55" s="54" t="s">
        <v>181</v>
      </c>
      <c r="C55" s="101">
        <f t="shared" si="1"/>
        <v>11.393979391694677</v>
      </c>
      <c r="D55" s="101">
        <f t="shared" si="1"/>
        <v>11.615940029195222</v>
      </c>
      <c r="E55" s="101">
        <f t="shared" si="1"/>
        <v>9.6182942916903116</v>
      </c>
      <c r="F55" s="101">
        <f t="shared" si="1"/>
        <v>14.575415195869164</v>
      </c>
      <c r="G55" s="101">
        <f t="shared" ref="G55:H55" si="2">+G7/$L55*100000</f>
        <v>13.539598887533284</v>
      </c>
      <c r="H55" s="101">
        <f t="shared" si="2"/>
        <v>11.763913787528919</v>
      </c>
      <c r="K55" s="109"/>
      <c r="L55" s="12">
        <v>1351591</v>
      </c>
    </row>
    <row r="56" spans="2:14" ht="15" customHeight="1" thickBot="1" x14ac:dyDescent="0.25">
      <c r="B56" s="54" t="s">
        <v>182</v>
      </c>
      <c r="C56" s="101">
        <f t="shared" si="1"/>
        <v>17.828860765511852</v>
      </c>
      <c r="D56" s="101">
        <f t="shared" si="1"/>
        <v>23.07846976869034</v>
      </c>
      <c r="E56" s="101">
        <f t="shared" si="1"/>
        <v>12.183054856433099</v>
      </c>
      <c r="F56" s="101">
        <f t="shared" si="1"/>
        <v>16.640270047811061</v>
      </c>
      <c r="G56" s="101">
        <f t="shared" ref="G56:H56" si="3">+G8/$L56*100000</f>
        <v>18.026959218461982</v>
      </c>
      <c r="H56" s="101">
        <f t="shared" si="3"/>
        <v>18.026959218461982</v>
      </c>
      <c r="K56" s="109"/>
      <c r="L56" s="12">
        <v>1009599</v>
      </c>
    </row>
    <row r="57" spans="2:14" ht="15" customHeight="1" thickBot="1" x14ac:dyDescent="0.25">
      <c r="B57" s="54" t="s">
        <v>183</v>
      </c>
      <c r="C57" s="101">
        <f t="shared" si="1"/>
        <v>16.805112651083647</v>
      </c>
      <c r="D57" s="101">
        <f t="shared" si="1"/>
        <v>19.159452104617102</v>
      </c>
      <c r="E57" s="101">
        <f t="shared" si="1"/>
        <v>18.428795032830859</v>
      </c>
      <c r="F57" s="101">
        <f t="shared" si="1"/>
        <v>17.048665008345726</v>
      </c>
      <c r="G57" s="101">
        <f t="shared" ref="G57:H57" si="4">+G9/$L57*100000</f>
        <v>22.082080391762087</v>
      </c>
      <c r="H57" s="101">
        <f t="shared" si="4"/>
        <v>19.89010917640335</v>
      </c>
      <c r="K57" s="109"/>
      <c r="L57" s="12">
        <v>1231768</v>
      </c>
    </row>
    <row r="58" spans="2:14" ht="15" customHeight="1" thickBot="1" x14ac:dyDescent="0.25">
      <c r="B58" s="54" t="s">
        <v>184</v>
      </c>
      <c r="C58" s="101">
        <f t="shared" si="1"/>
        <v>23.048535033326573</v>
      </c>
      <c r="D58" s="101">
        <f t="shared" si="1"/>
        <v>20.100466598831314</v>
      </c>
      <c r="E58" s="101">
        <f t="shared" si="1"/>
        <v>15.097683800899967</v>
      </c>
      <c r="F58" s="101">
        <f t="shared" si="1"/>
        <v>19.117777120666229</v>
      </c>
      <c r="G58" s="101">
        <f t="shared" ref="G58:H58" si="5">+G10/$L58*100000</f>
        <v>20.993820669890482</v>
      </c>
      <c r="H58" s="101">
        <f t="shared" si="5"/>
        <v>18.135087642501141</v>
      </c>
      <c r="K58" s="109"/>
      <c r="L58" s="12">
        <v>2238754</v>
      </c>
    </row>
    <row r="59" spans="2:14" ht="15" customHeight="1" thickBot="1" x14ac:dyDescent="0.25">
      <c r="B59" s="54" t="s">
        <v>185</v>
      </c>
      <c r="C59" s="101">
        <f t="shared" si="1"/>
        <v>14.893771864649464</v>
      </c>
      <c r="D59" s="101">
        <f t="shared" si="1"/>
        <v>13.201297789121115</v>
      </c>
      <c r="E59" s="101">
        <f t="shared" si="1"/>
        <v>6.7698963021133922</v>
      </c>
      <c r="F59" s="101">
        <f t="shared" si="1"/>
        <v>8.6316177851945746</v>
      </c>
      <c r="G59" s="101">
        <f t="shared" ref="G59:H59" si="6">+G11/$L59*100000</f>
        <v>11.339576306039932</v>
      </c>
      <c r="H59" s="101">
        <f t="shared" si="6"/>
        <v>8.46237037764174</v>
      </c>
      <c r="K59" s="109"/>
      <c r="L59" s="12">
        <v>590851</v>
      </c>
    </row>
    <row r="60" spans="2:14" ht="15" customHeight="1" thickBot="1" x14ac:dyDescent="0.25">
      <c r="B60" s="54" t="s">
        <v>199</v>
      </c>
      <c r="C60" s="101">
        <f t="shared" si="1"/>
        <v>13.254270425583334</v>
      </c>
      <c r="D60" s="101">
        <f t="shared" si="1"/>
        <v>14.090501998175343</v>
      </c>
      <c r="E60" s="101">
        <f t="shared" si="1"/>
        <v>7.9023883609944798</v>
      </c>
      <c r="F60" s="101">
        <f t="shared" si="1"/>
        <v>11.665430437658518</v>
      </c>
      <c r="G60" s="101">
        <f t="shared" ref="G60:H60" si="7">+G12/$L60*100000</f>
        <v>10.996445179584912</v>
      </c>
      <c r="H60" s="101">
        <f t="shared" si="7"/>
        <v>9.7420978206968982</v>
      </c>
      <c r="K60" s="109"/>
      <c r="L60" s="12">
        <v>2391682</v>
      </c>
    </row>
    <row r="61" spans="2:14" ht="15" customHeight="1" thickBot="1" x14ac:dyDescent="0.25">
      <c r="B61" s="54" t="s">
        <v>187</v>
      </c>
      <c r="C61" s="101">
        <f t="shared" si="1"/>
        <v>12.687502999620326</v>
      </c>
      <c r="D61" s="101">
        <f t="shared" si="1"/>
        <v>12.687502999620326</v>
      </c>
      <c r="E61" s="101">
        <f t="shared" si="1"/>
        <v>7.2703668874228828</v>
      </c>
      <c r="F61" s="101">
        <f t="shared" si="1"/>
        <v>8.0781854304698708</v>
      </c>
      <c r="G61" s="101">
        <f t="shared" ref="G61:H61" si="8">+G13/$L61*100000</f>
        <v>11.404497078310404</v>
      </c>
      <c r="H61" s="101">
        <f t="shared" si="8"/>
        <v>9.3611913517797909</v>
      </c>
      <c r="K61" s="109"/>
      <c r="L61" s="12">
        <v>2104433</v>
      </c>
    </row>
    <row r="62" spans="2:14" ht="15" customHeight="1" thickBot="1" x14ac:dyDescent="0.25">
      <c r="B62" s="54" t="s">
        <v>188</v>
      </c>
      <c r="C62" s="101">
        <f t="shared" si="1"/>
        <v>23.339317101566341</v>
      </c>
      <c r="D62" s="101">
        <f t="shared" si="1"/>
        <v>26.097600031751458</v>
      </c>
      <c r="E62" s="101">
        <f t="shared" si="1"/>
        <v>16.736911354652655</v>
      </c>
      <c r="F62" s="101">
        <f t="shared" si="1"/>
        <v>25.947829012917875</v>
      </c>
      <c r="G62" s="101">
        <f t="shared" ref="G62:H62" si="9">+G14/$L62*100000</f>
        <v>25.823019830556557</v>
      </c>
      <c r="H62" s="101">
        <f t="shared" si="9"/>
        <v>23.838553831011613</v>
      </c>
      <c r="K62" s="109"/>
      <c r="L62" s="12">
        <v>8012231</v>
      </c>
    </row>
    <row r="63" spans="2:14" ht="15" customHeight="1" thickBot="1" x14ac:dyDescent="0.25">
      <c r="B63" s="54" t="s">
        <v>200</v>
      </c>
      <c r="C63" s="101">
        <f t="shared" si="1"/>
        <v>19.495101315308354</v>
      </c>
      <c r="D63" s="101">
        <f t="shared" si="1"/>
        <v>18.912316222951016</v>
      </c>
      <c r="E63" s="101">
        <f t="shared" si="1"/>
        <v>13.347658566893857</v>
      </c>
      <c r="F63" s="101">
        <f t="shared" si="1"/>
        <v>16.111187875814135</v>
      </c>
      <c r="G63" s="101">
        <f t="shared" ref="G63:H63" si="10">+G15/$L63*100000</f>
        <v>14.926818171991162</v>
      </c>
      <c r="H63" s="101">
        <f t="shared" si="10"/>
        <v>15.152412401290773</v>
      </c>
      <c r="K63" s="109"/>
      <c r="L63" s="12">
        <v>5319285</v>
      </c>
    </row>
    <row r="64" spans="2:14" ht="15" customHeight="1" thickBot="1" x14ac:dyDescent="0.25">
      <c r="B64" s="54" t="s">
        <v>190</v>
      </c>
      <c r="C64" s="101">
        <f t="shared" si="1"/>
        <v>7.2059703360542198</v>
      </c>
      <c r="D64" s="101">
        <f t="shared" si="1"/>
        <v>7.585231932688651</v>
      </c>
      <c r="E64" s="101">
        <f t="shared" si="1"/>
        <v>4.5511391596131912</v>
      </c>
      <c r="F64" s="101">
        <f t="shared" si="1"/>
        <v>6.1630009453095296</v>
      </c>
      <c r="G64" s="101">
        <f t="shared" ref="G64:H64" si="11">+G16/$L64*100000</f>
        <v>7.2059703360542198</v>
      </c>
      <c r="H64" s="101">
        <f t="shared" si="11"/>
        <v>8.1541243276403002</v>
      </c>
      <c r="K64" s="109"/>
      <c r="L64" s="12">
        <v>1054681</v>
      </c>
    </row>
    <row r="65" spans="2:12" ht="15" customHeight="1" thickBot="1" x14ac:dyDescent="0.25">
      <c r="B65" s="54" t="s">
        <v>191</v>
      </c>
      <c r="C65" s="101">
        <f t="shared" si="1"/>
        <v>12.380660595092159</v>
      </c>
      <c r="D65" s="101">
        <f t="shared" si="1"/>
        <v>13.563290860892007</v>
      </c>
      <c r="E65" s="101">
        <f t="shared" si="1"/>
        <v>7.2436103780240693</v>
      </c>
      <c r="F65" s="101">
        <f t="shared" si="1"/>
        <v>10.828458371229859</v>
      </c>
      <c r="G65" s="101">
        <f t="shared" ref="G65:H65" si="12">+G17/$L65*100000</f>
        <v>11.567602287354763</v>
      </c>
      <c r="H65" s="101">
        <f t="shared" si="12"/>
        <v>11.826302657998479</v>
      </c>
      <c r="K65" s="109"/>
      <c r="L65" s="12">
        <v>2705833</v>
      </c>
    </row>
    <row r="66" spans="2:12" ht="15" customHeight="1" thickBot="1" x14ac:dyDescent="0.25">
      <c r="B66" s="54" t="s">
        <v>192</v>
      </c>
      <c r="C66" s="101">
        <f t="shared" si="1"/>
        <v>10.343448131816332</v>
      </c>
      <c r="D66" s="101">
        <f t="shared" si="1"/>
        <v>11.855731582812927</v>
      </c>
      <c r="E66" s="101">
        <f t="shared" si="1"/>
        <v>7.8467537551710098</v>
      </c>
      <c r="F66" s="101">
        <f t="shared" si="1"/>
        <v>9.2734362561111947</v>
      </c>
      <c r="G66" s="101">
        <f t="shared" ref="G66:H66" si="13">+G18/$L66*100000</f>
        <v>10.01531115660009</v>
      </c>
      <c r="H66" s="101">
        <f t="shared" si="13"/>
        <v>10.086645281647099</v>
      </c>
      <c r="K66" s="109"/>
      <c r="L66" s="12">
        <v>7009268</v>
      </c>
    </row>
    <row r="67" spans="2:12" ht="15" thickBot="1" x14ac:dyDescent="0.25">
      <c r="B67" s="54" t="s">
        <v>193</v>
      </c>
      <c r="C67" s="101">
        <f t="shared" si="1"/>
        <v>21.485605282016103</v>
      </c>
      <c r="D67" s="101">
        <f t="shared" si="1"/>
        <v>23.589536956516195</v>
      </c>
      <c r="E67" s="101">
        <f t="shared" si="1"/>
        <v>12.814856562864204</v>
      </c>
      <c r="F67" s="101">
        <f t="shared" si="1"/>
        <v>18.807874059925073</v>
      </c>
      <c r="G67" s="101">
        <f t="shared" ref="G67:H67" si="14">+G19/$L67*100000</f>
        <v>14.663766216212769</v>
      </c>
      <c r="H67" s="101">
        <f t="shared" si="14"/>
        <v>12.113546004697506</v>
      </c>
      <c r="K67" s="109"/>
      <c r="L67" s="12">
        <v>1568492</v>
      </c>
    </row>
    <row r="68" spans="2:12" ht="15" thickBot="1" x14ac:dyDescent="0.25">
      <c r="B68" s="54" t="s">
        <v>194</v>
      </c>
      <c r="C68" s="101">
        <f t="shared" si="1"/>
        <v>8.5503727520259236</v>
      </c>
      <c r="D68" s="101">
        <f t="shared" si="1"/>
        <v>4.8648672554630243</v>
      </c>
      <c r="E68" s="101">
        <f t="shared" si="1"/>
        <v>3.5380852767003819</v>
      </c>
      <c r="F68" s="101">
        <f t="shared" si="1"/>
        <v>6.0442290143631521</v>
      </c>
      <c r="G68" s="101">
        <f t="shared" ref="G68:H68" si="15">+G20/$L68*100000</f>
        <v>6.1916492342256682</v>
      </c>
      <c r="H68" s="101">
        <f t="shared" si="15"/>
        <v>7.9606918725758593</v>
      </c>
      <c r="K68" s="109"/>
      <c r="L68" s="12">
        <v>678333</v>
      </c>
    </row>
    <row r="69" spans="2:12" ht="15" thickBot="1" x14ac:dyDescent="0.25">
      <c r="B69" s="54" t="s">
        <v>195</v>
      </c>
      <c r="C69" s="101">
        <f t="shared" si="1"/>
        <v>5.6112087710824339</v>
      </c>
      <c r="D69" s="101">
        <f t="shared" si="1"/>
        <v>6.4641125042869634</v>
      </c>
      <c r="E69" s="101">
        <f t="shared" si="1"/>
        <v>6.8232298656362396</v>
      </c>
      <c r="F69" s="101">
        <f t="shared" si="1"/>
        <v>8.3943683215393197</v>
      </c>
      <c r="G69" s="101">
        <f t="shared" ref="G69:H69" si="16">+G21/$L69*100000</f>
        <v>11.536645233345483</v>
      </c>
      <c r="H69" s="101">
        <f t="shared" si="16"/>
        <v>12.254879956044034</v>
      </c>
      <c r="K69" s="109"/>
      <c r="L69" s="12">
        <v>2227684</v>
      </c>
    </row>
    <row r="70" spans="2:12" ht="20.25" customHeight="1" thickBot="1" x14ac:dyDescent="0.25">
      <c r="B70" s="54" t="s">
        <v>196</v>
      </c>
      <c r="C70" s="101">
        <f t="shared" si="1"/>
        <v>17.274140611504578</v>
      </c>
      <c r="D70" s="101">
        <f t="shared" si="1"/>
        <v>12.647138661994422</v>
      </c>
      <c r="E70" s="101">
        <f t="shared" si="1"/>
        <v>8.6370703057522888</v>
      </c>
      <c r="F70" s="101">
        <f t="shared" si="1"/>
        <v>14.806406238432494</v>
      </c>
      <c r="G70" s="101">
        <f t="shared" ref="G70:H70" si="17">+G22/$L70*100000</f>
        <v>15.114873035066505</v>
      </c>
      <c r="H70" s="101">
        <f t="shared" si="17"/>
        <v>16.040273424968536</v>
      </c>
      <c r="K70" s="109"/>
      <c r="L70" s="12">
        <v>324184</v>
      </c>
    </row>
    <row r="71" spans="2:12" ht="15" customHeight="1" thickBot="1" x14ac:dyDescent="0.25">
      <c r="B71" s="56" t="s">
        <v>197</v>
      </c>
      <c r="C71" s="102">
        <f t="shared" si="1"/>
        <v>15.269532233799492</v>
      </c>
      <c r="D71" s="102">
        <f t="shared" si="1"/>
        <v>16.145720371137664</v>
      </c>
      <c r="E71" s="102">
        <f t="shared" si="1"/>
        <v>10.917386462420218</v>
      </c>
      <c r="F71" s="102">
        <f t="shared" si="1"/>
        <v>14.36043562181951</v>
      </c>
      <c r="G71" s="102">
        <f t="shared" ref="G71:H71" si="18">+G23/$L71*100000</f>
        <v>15.084422063939314</v>
      </c>
      <c r="H71" s="102">
        <f t="shared" si="18"/>
        <v>14.315186469187024</v>
      </c>
      <c r="K71" s="109"/>
      <c r="L71" s="12">
        <v>48619695</v>
      </c>
    </row>
    <row r="72" spans="2:12" ht="15" customHeight="1" thickBot="1" x14ac:dyDescent="0.25">
      <c r="C72" s="101"/>
      <c r="D72" s="101"/>
      <c r="E72" s="101"/>
      <c r="F72" s="101"/>
      <c r="G72" s="101"/>
      <c r="H72" s="108"/>
    </row>
    <row r="73" spans="2:12" ht="15" customHeight="1" thickBot="1" x14ac:dyDescent="0.25">
      <c r="C73" s="101"/>
      <c r="D73" s="101"/>
      <c r="E73" s="101"/>
      <c r="F73" s="101"/>
      <c r="G73" s="101"/>
      <c r="H73" s="108"/>
    </row>
    <row r="74" spans="2:12" ht="15" customHeight="1" x14ac:dyDescent="0.2"/>
    <row r="75" spans="2:12" ht="15" customHeight="1" x14ac:dyDescent="0.2"/>
    <row r="76" spans="2:12" ht="15" customHeight="1" x14ac:dyDescent="0.2"/>
    <row r="77" spans="2:12" ht="15" customHeight="1" x14ac:dyDescent="0.2"/>
    <row r="78" spans="2:12" ht="15" customHeight="1" x14ac:dyDescent="0.2"/>
    <row r="79" spans="2:12" ht="15" customHeight="1" x14ac:dyDescent="0.2"/>
    <row r="80" spans="2:12" ht="15" customHeight="1" x14ac:dyDescent="0.2"/>
    <row r="81" ht="15" customHeight="1" x14ac:dyDescent="0.2"/>
    <row r="82" ht="15" customHeight="1" x14ac:dyDescent="0.2"/>
    <row r="83" ht="15" customHeight="1" x14ac:dyDescent="0.2"/>
    <row r="84" ht="15" customHeight="1" x14ac:dyDescent="0.2"/>
    <row r="85" ht="15" customHeight="1" x14ac:dyDescent="0.2"/>
    <row r="86" ht="15" customHeight="1" x14ac:dyDescent="0.2"/>
    <row r="87" ht="15" customHeight="1" x14ac:dyDescent="0.2"/>
    <row r="88" ht="15" customHeight="1" x14ac:dyDescent="0.2"/>
  </sheetData>
  <mergeCells count="1">
    <mergeCell ref="B25:F25"/>
  </mergeCells>
  <pageMargins left="0.7" right="0.7" top="0.75" bottom="0.75" header="0.3" footer="0.3"/>
  <pageSetup paperSize="9" orientation="landscape"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24"/>
  <dimension ref="A2:AB79"/>
  <sheetViews>
    <sheetView topLeftCell="A21" zoomScaleNormal="100" workbookViewId="0"/>
  </sheetViews>
  <sheetFormatPr baseColWidth="10" defaultColWidth="11.42578125" defaultRowHeight="12.75" x14ac:dyDescent="0.2"/>
  <cols>
    <col min="1" max="1" width="10.42578125" style="12" customWidth="1"/>
    <col min="2" max="2" width="32.85546875" bestFit="1" customWidth="1"/>
    <col min="3" max="10" width="12.42578125" customWidth="1"/>
    <col min="11" max="11" width="12.140625" customWidth="1"/>
    <col min="12" max="12" width="12.5703125" hidden="1" customWidth="1"/>
    <col min="13" max="13" width="12.42578125" customWidth="1"/>
    <col min="14" max="14" width="13" customWidth="1"/>
    <col min="15" max="15" width="16.42578125" hidden="1" customWidth="1"/>
    <col min="16" max="16" width="12" hidden="1" customWidth="1"/>
    <col min="17" max="17" width="13.85546875" hidden="1" customWidth="1"/>
    <col min="18" max="18" width="12.42578125" customWidth="1"/>
    <col min="19" max="19" width="12" customWidth="1"/>
    <col min="20" max="20" width="12.5703125" hidden="1" customWidth="1"/>
    <col min="21" max="55" width="12.42578125" customWidth="1"/>
  </cols>
  <sheetData>
    <row r="2" spans="1:12" ht="40.5" customHeight="1" x14ac:dyDescent="0.2">
      <c r="B2" s="10"/>
      <c r="C2" s="52"/>
    </row>
    <row r="3" spans="1:12" ht="27.95" customHeight="1" x14ac:dyDescent="0.2">
      <c r="B3" s="53"/>
      <c r="C3" s="52"/>
      <c r="D3" s="12"/>
      <c r="E3" s="12"/>
      <c r="F3" s="12"/>
      <c r="G3" s="12"/>
      <c r="H3" s="12"/>
      <c r="I3" s="12"/>
      <c r="J3" s="12"/>
      <c r="K3" s="12"/>
      <c r="L3" s="12"/>
    </row>
    <row r="4" spans="1:12" ht="15" x14ac:dyDescent="0.2">
      <c r="B4" s="53"/>
      <c r="C4" s="52"/>
      <c r="D4" s="12"/>
      <c r="E4" s="12"/>
      <c r="F4" s="12"/>
      <c r="G4" s="12"/>
      <c r="H4" s="12"/>
      <c r="I4" s="12"/>
      <c r="J4" s="12"/>
      <c r="K4" s="12"/>
      <c r="L4" s="12"/>
    </row>
    <row r="5" spans="1:12" ht="39" customHeight="1" x14ac:dyDescent="0.2">
      <c r="B5" s="12"/>
      <c r="C5" s="38" t="s">
        <v>103</v>
      </c>
      <c r="D5" s="38" t="s">
        <v>104</v>
      </c>
      <c r="E5" s="38" t="s">
        <v>105</v>
      </c>
      <c r="F5" s="60" t="s">
        <v>106</v>
      </c>
      <c r="G5" s="38" t="s">
        <v>107</v>
      </c>
      <c r="H5" s="38" t="s">
        <v>316</v>
      </c>
    </row>
    <row r="6" spans="1:12" ht="17.100000000000001" customHeight="1" thickBot="1" x14ac:dyDescent="0.25">
      <c r="B6" s="54" t="s">
        <v>180</v>
      </c>
      <c r="C6" s="40">
        <v>284</v>
      </c>
      <c r="D6" s="40">
        <v>287</v>
      </c>
      <c r="E6" s="40">
        <v>219</v>
      </c>
      <c r="F6" s="40">
        <v>204</v>
      </c>
      <c r="G6" s="40">
        <v>240</v>
      </c>
      <c r="H6" s="40">
        <v>292</v>
      </c>
    </row>
    <row r="7" spans="1:12" ht="17.100000000000001" customHeight="1" thickBot="1" x14ac:dyDescent="0.25">
      <c r="B7" s="54" t="s">
        <v>181</v>
      </c>
      <c r="C7" s="40">
        <v>25</v>
      </c>
      <c r="D7" s="40">
        <v>28</v>
      </c>
      <c r="E7" s="40">
        <v>14</v>
      </c>
      <c r="F7" s="40">
        <v>25</v>
      </c>
      <c r="G7" s="40">
        <v>22</v>
      </c>
      <c r="H7" s="40">
        <v>30</v>
      </c>
    </row>
    <row r="8" spans="1:12" ht="17.100000000000001" customHeight="1" thickBot="1" x14ac:dyDescent="0.25">
      <c r="B8" s="54" t="s">
        <v>182</v>
      </c>
      <c r="C8" s="40">
        <v>25</v>
      </c>
      <c r="D8" s="40">
        <v>30</v>
      </c>
      <c r="E8" s="40">
        <v>13</v>
      </c>
      <c r="F8" s="40">
        <v>20</v>
      </c>
      <c r="G8" s="40">
        <v>22</v>
      </c>
      <c r="H8" s="40">
        <v>30</v>
      </c>
    </row>
    <row r="9" spans="1:12" ht="17.100000000000001" customHeight="1" thickBot="1" x14ac:dyDescent="0.25">
      <c r="B9" s="54" t="s">
        <v>183</v>
      </c>
      <c r="C9" s="40">
        <v>15</v>
      </c>
      <c r="D9" s="40">
        <v>30</v>
      </c>
      <c r="E9" s="40">
        <v>31</v>
      </c>
      <c r="F9" s="40">
        <v>20</v>
      </c>
      <c r="G9" s="40">
        <v>17</v>
      </c>
      <c r="H9" s="40">
        <v>31</v>
      </c>
    </row>
    <row r="10" spans="1:12" ht="17.100000000000001" customHeight="1" thickBot="1" x14ac:dyDescent="0.25">
      <c r="B10" s="54" t="s">
        <v>184</v>
      </c>
      <c r="C10" s="40">
        <v>114</v>
      </c>
      <c r="D10" s="40">
        <v>72</v>
      </c>
      <c r="E10" s="40">
        <v>43</v>
      </c>
      <c r="F10" s="40">
        <v>77</v>
      </c>
      <c r="G10" s="40">
        <v>76</v>
      </c>
      <c r="H10" s="40">
        <v>50</v>
      </c>
    </row>
    <row r="11" spans="1:12" ht="17.100000000000001" customHeight="1" thickBot="1" x14ac:dyDescent="0.25">
      <c r="A11" s="67"/>
      <c r="B11" s="54" t="s">
        <v>185</v>
      </c>
      <c r="C11" s="40">
        <v>10</v>
      </c>
      <c r="D11" s="40">
        <v>13</v>
      </c>
      <c r="E11" s="40">
        <v>2</v>
      </c>
      <c r="F11" s="40">
        <v>9</v>
      </c>
      <c r="G11" s="40">
        <v>2</v>
      </c>
      <c r="H11" s="40">
        <v>9</v>
      </c>
    </row>
    <row r="12" spans="1:12" ht="17.100000000000001" customHeight="1" thickBot="1" x14ac:dyDescent="0.25">
      <c r="A12" s="67"/>
      <c r="B12" s="54" t="s">
        <v>186</v>
      </c>
      <c r="C12" s="40">
        <v>60</v>
      </c>
      <c r="D12" s="40">
        <v>58</v>
      </c>
      <c r="E12" s="40">
        <v>22</v>
      </c>
      <c r="F12" s="40">
        <v>57</v>
      </c>
      <c r="G12" s="40">
        <v>34</v>
      </c>
      <c r="H12" s="40">
        <v>29</v>
      </c>
    </row>
    <row r="13" spans="1:12" ht="17.100000000000001" customHeight="1" thickBot="1" x14ac:dyDescent="0.25">
      <c r="A13" s="67"/>
      <c r="B13" s="54" t="s">
        <v>187</v>
      </c>
      <c r="C13" s="40">
        <v>52</v>
      </c>
      <c r="D13" s="40">
        <v>47</v>
      </c>
      <c r="E13" s="40">
        <v>39</v>
      </c>
      <c r="F13" s="40">
        <v>36</v>
      </c>
      <c r="G13" s="40">
        <v>54</v>
      </c>
      <c r="H13" s="40">
        <v>30</v>
      </c>
    </row>
    <row r="14" spans="1:12" ht="17.100000000000001" customHeight="1" thickBot="1" x14ac:dyDescent="0.25">
      <c r="A14" s="67"/>
      <c r="B14" s="54" t="s">
        <v>188</v>
      </c>
      <c r="C14" s="40">
        <v>283</v>
      </c>
      <c r="D14" s="40">
        <v>322</v>
      </c>
      <c r="E14" s="40">
        <v>203</v>
      </c>
      <c r="F14" s="40">
        <v>313</v>
      </c>
      <c r="G14" s="40">
        <v>315</v>
      </c>
      <c r="H14" s="40">
        <v>274</v>
      </c>
    </row>
    <row r="15" spans="1:12" ht="17.100000000000001" customHeight="1" thickBot="1" x14ac:dyDescent="0.25">
      <c r="A15" s="67"/>
      <c r="B15" s="54" t="s">
        <v>189</v>
      </c>
      <c r="C15" s="40">
        <v>281</v>
      </c>
      <c r="D15" s="40">
        <v>253</v>
      </c>
      <c r="E15" s="40">
        <v>167</v>
      </c>
      <c r="F15" s="40">
        <v>214</v>
      </c>
      <c r="G15" s="40">
        <v>154</v>
      </c>
      <c r="H15" s="40">
        <v>172</v>
      </c>
    </row>
    <row r="16" spans="1:12" ht="17.100000000000001" customHeight="1" thickBot="1" x14ac:dyDescent="0.25">
      <c r="B16" s="54" t="s">
        <v>190</v>
      </c>
      <c r="C16" s="40">
        <v>12</v>
      </c>
      <c r="D16" s="40">
        <v>16</v>
      </c>
      <c r="E16" s="40">
        <v>7</v>
      </c>
      <c r="F16" s="40">
        <v>7</v>
      </c>
      <c r="G16" s="40">
        <v>17</v>
      </c>
      <c r="H16" s="40">
        <v>19</v>
      </c>
    </row>
    <row r="17" spans="2:10" ht="17.100000000000001" customHeight="1" thickBot="1" x14ac:dyDescent="0.25">
      <c r="B17" s="54" t="s">
        <v>191</v>
      </c>
      <c r="C17" s="40">
        <v>47</v>
      </c>
      <c r="D17" s="40">
        <v>69</v>
      </c>
      <c r="E17" s="40">
        <v>27</v>
      </c>
      <c r="F17" s="40">
        <v>38</v>
      </c>
      <c r="G17" s="40">
        <v>32</v>
      </c>
      <c r="H17" s="40">
        <v>32</v>
      </c>
    </row>
    <row r="18" spans="2:10" ht="17.100000000000001" customHeight="1" thickBot="1" x14ac:dyDescent="0.25">
      <c r="B18" s="54" t="s">
        <v>192</v>
      </c>
      <c r="C18" s="40">
        <v>89</v>
      </c>
      <c r="D18" s="40">
        <v>80</v>
      </c>
      <c r="E18" s="40">
        <v>60</v>
      </c>
      <c r="F18" s="40">
        <v>64</v>
      </c>
      <c r="G18" s="40">
        <v>68</v>
      </c>
      <c r="H18" s="40">
        <v>93</v>
      </c>
    </row>
    <row r="19" spans="2:10" ht="17.100000000000001" customHeight="1" thickBot="1" x14ac:dyDescent="0.25">
      <c r="B19" s="54" t="s">
        <v>193</v>
      </c>
      <c r="C19" s="40">
        <v>129</v>
      </c>
      <c r="D19" s="40">
        <v>129</v>
      </c>
      <c r="E19" s="40">
        <v>57</v>
      </c>
      <c r="F19" s="40">
        <v>108</v>
      </c>
      <c r="G19" s="40">
        <v>84</v>
      </c>
      <c r="H19" s="40">
        <v>49</v>
      </c>
    </row>
    <row r="20" spans="2:10" ht="17.100000000000001" customHeight="1" thickBot="1" x14ac:dyDescent="0.25">
      <c r="B20" s="54" t="s">
        <v>194</v>
      </c>
      <c r="C20" s="40">
        <v>6</v>
      </c>
      <c r="D20" s="40">
        <v>3</v>
      </c>
      <c r="E20" s="40">
        <v>0</v>
      </c>
      <c r="F20" s="40">
        <v>8</v>
      </c>
      <c r="G20" s="40">
        <v>8</v>
      </c>
      <c r="H20" s="40">
        <v>6</v>
      </c>
    </row>
    <row r="21" spans="2:10" ht="17.100000000000001" customHeight="1" thickBot="1" x14ac:dyDescent="0.25">
      <c r="B21" s="54" t="s">
        <v>195</v>
      </c>
      <c r="C21" s="40">
        <v>11</v>
      </c>
      <c r="D21" s="40">
        <v>27</v>
      </c>
      <c r="E21" s="40">
        <v>19</v>
      </c>
      <c r="F21" s="40">
        <v>21</v>
      </c>
      <c r="G21" s="40">
        <v>35</v>
      </c>
      <c r="H21" s="40">
        <v>62</v>
      </c>
    </row>
    <row r="22" spans="2:10" ht="17.100000000000001" customHeight="1" thickBot="1" x14ac:dyDescent="0.25">
      <c r="B22" s="54" t="s">
        <v>196</v>
      </c>
      <c r="C22" s="40">
        <v>5</v>
      </c>
      <c r="D22" s="40">
        <v>5</v>
      </c>
      <c r="E22" s="40">
        <v>4</v>
      </c>
      <c r="F22" s="40">
        <v>8</v>
      </c>
      <c r="G22" s="40">
        <v>9</v>
      </c>
      <c r="H22" s="40">
        <v>9</v>
      </c>
    </row>
    <row r="23" spans="2:10" ht="17.100000000000001" customHeight="1" thickBot="1" x14ac:dyDescent="0.25">
      <c r="B23" s="56" t="s">
        <v>197</v>
      </c>
      <c r="C23" s="57">
        <v>1448</v>
      </c>
      <c r="D23" s="57">
        <v>1469</v>
      </c>
      <c r="E23" s="57">
        <v>927</v>
      </c>
      <c r="F23" s="57">
        <v>1229</v>
      </c>
      <c r="G23" s="57">
        <v>1189</v>
      </c>
      <c r="H23" s="57">
        <v>1217</v>
      </c>
    </row>
    <row r="24" spans="2:10" ht="15" customHeight="1" x14ac:dyDescent="0.2">
      <c r="J24" s="92"/>
    </row>
    <row r="25" spans="2:10" ht="15" customHeight="1" x14ac:dyDescent="0.2"/>
    <row r="26" spans="2:10" ht="15" customHeight="1" x14ac:dyDescent="0.2">
      <c r="B26" s="58"/>
      <c r="C26" s="63"/>
      <c r="D26" s="63"/>
      <c r="E26" s="63"/>
      <c r="F26" s="63"/>
      <c r="G26" s="63"/>
      <c r="H26" s="63"/>
    </row>
    <row r="27" spans="2:10" ht="15" customHeight="1" x14ac:dyDescent="0.2">
      <c r="B27" s="53"/>
      <c r="C27" s="12"/>
      <c r="D27" s="12"/>
      <c r="E27" s="12"/>
    </row>
    <row r="28" spans="2:10" ht="15" customHeight="1" x14ac:dyDescent="0.2"/>
    <row r="29" spans="2:10" ht="39" customHeight="1" x14ac:dyDescent="0.2">
      <c r="B29" s="12"/>
      <c r="C29" s="39" t="s">
        <v>198</v>
      </c>
      <c r="D29" s="39" t="s">
        <v>317</v>
      </c>
    </row>
    <row r="30" spans="2:10" ht="17.100000000000001" customHeight="1" thickBot="1" x14ac:dyDescent="0.25">
      <c r="B30" s="54" t="s">
        <v>180</v>
      </c>
      <c r="C30" s="36">
        <f t="shared" ref="C30:D47" si="0">+(G6-C6)/C6</f>
        <v>-0.15492957746478872</v>
      </c>
      <c r="D30" s="36">
        <f t="shared" si="0"/>
        <v>1.7421602787456445E-2</v>
      </c>
    </row>
    <row r="31" spans="2:10" ht="17.100000000000001" customHeight="1" thickBot="1" x14ac:dyDescent="0.25">
      <c r="B31" s="54" t="s">
        <v>181</v>
      </c>
      <c r="C31" s="36">
        <f t="shared" si="0"/>
        <v>-0.12</v>
      </c>
      <c r="D31" s="36">
        <f t="shared" si="0"/>
        <v>7.1428571428571425E-2</v>
      </c>
    </row>
    <row r="32" spans="2:10" ht="17.100000000000001" customHeight="1" thickBot="1" x14ac:dyDescent="0.25">
      <c r="B32" s="54" t="s">
        <v>182</v>
      </c>
      <c r="C32" s="36">
        <f t="shared" si="0"/>
        <v>-0.12</v>
      </c>
      <c r="D32" s="36">
        <f t="shared" si="0"/>
        <v>0</v>
      </c>
    </row>
    <row r="33" spans="2:4" ht="17.100000000000001" customHeight="1" thickBot="1" x14ac:dyDescent="0.25">
      <c r="B33" s="54" t="s">
        <v>183</v>
      </c>
      <c r="C33" s="36">
        <f t="shared" si="0"/>
        <v>0.13333333333333333</v>
      </c>
      <c r="D33" s="36">
        <f t="shared" si="0"/>
        <v>3.3333333333333333E-2</v>
      </c>
    </row>
    <row r="34" spans="2:4" ht="17.100000000000001" customHeight="1" thickBot="1" x14ac:dyDescent="0.25">
      <c r="B34" s="54" t="s">
        <v>184</v>
      </c>
      <c r="C34" s="36">
        <f t="shared" si="0"/>
        <v>-0.33333333333333331</v>
      </c>
      <c r="D34" s="36">
        <f t="shared" si="0"/>
        <v>-0.30555555555555558</v>
      </c>
    </row>
    <row r="35" spans="2:4" ht="17.100000000000001" customHeight="1" thickBot="1" x14ac:dyDescent="0.25">
      <c r="B35" s="54" t="s">
        <v>185</v>
      </c>
      <c r="C35" s="36">
        <f t="shared" si="0"/>
        <v>-0.8</v>
      </c>
      <c r="D35" s="36">
        <f t="shared" si="0"/>
        <v>-0.30769230769230771</v>
      </c>
    </row>
    <row r="36" spans="2:4" ht="17.100000000000001" customHeight="1" thickBot="1" x14ac:dyDescent="0.25">
      <c r="B36" s="54" t="s">
        <v>186</v>
      </c>
      <c r="C36" s="36">
        <f t="shared" si="0"/>
        <v>-0.43333333333333335</v>
      </c>
      <c r="D36" s="36">
        <f t="shared" si="0"/>
        <v>-0.5</v>
      </c>
    </row>
    <row r="37" spans="2:4" ht="17.100000000000001" customHeight="1" thickBot="1" x14ac:dyDescent="0.25">
      <c r="B37" s="54" t="s">
        <v>187</v>
      </c>
      <c r="C37" s="36">
        <f t="shared" si="0"/>
        <v>3.8461538461538464E-2</v>
      </c>
      <c r="D37" s="36">
        <f t="shared" si="0"/>
        <v>-0.36170212765957449</v>
      </c>
    </row>
    <row r="38" spans="2:4" ht="17.100000000000001" customHeight="1" thickBot="1" x14ac:dyDescent="0.25">
      <c r="B38" s="54" t="s">
        <v>188</v>
      </c>
      <c r="C38" s="36">
        <f t="shared" si="0"/>
        <v>0.11307420494699646</v>
      </c>
      <c r="D38" s="36">
        <f t="shared" si="0"/>
        <v>-0.14906832298136646</v>
      </c>
    </row>
    <row r="39" spans="2:4" ht="17.100000000000001" customHeight="1" thickBot="1" x14ac:dyDescent="0.25">
      <c r="B39" s="54" t="s">
        <v>189</v>
      </c>
      <c r="C39" s="36">
        <f t="shared" si="0"/>
        <v>-0.45195729537366547</v>
      </c>
      <c r="D39" s="36">
        <f t="shared" si="0"/>
        <v>-0.3201581027667984</v>
      </c>
    </row>
    <row r="40" spans="2:4" ht="17.100000000000001" customHeight="1" thickBot="1" x14ac:dyDescent="0.25">
      <c r="B40" s="54" t="s">
        <v>190</v>
      </c>
      <c r="C40" s="36">
        <f t="shared" si="0"/>
        <v>0.41666666666666669</v>
      </c>
      <c r="D40" s="36">
        <f t="shared" si="0"/>
        <v>0.1875</v>
      </c>
    </row>
    <row r="41" spans="2:4" ht="17.100000000000001" customHeight="1" thickBot="1" x14ac:dyDescent="0.25">
      <c r="B41" s="54" t="s">
        <v>191</v>
      </c>
      <c r="C41" s="36">
        <f t="shared" si="0"/>
        <v>-0.31914893617021278</v>
      </c>
      <c r="D41" s="36">
        <f t="shared" si="0"/>
        <v>-0.53623188405797106</v>
      </c>
    </row>
    <row r="42" spans="2:4" ht="17.100000000000001" customHeight="1" thickBot="1" x14ac:dyDescent="0.25">
      <c r="B42" s="54" t="s">
        <v>192</v>
      </c>
      <c r="C42" s="36">
        <f t="shared" si="0"/>
        <v>-0.23595505617977527</v>
      </c>
      <c r="D42" s="36">
        <f t="shared" si="0"/>
        <v>0.16250000000000001</v>
      </c>
    </row>
    <row r="43" spans="2:4" ht="17.100000000000001" customHeight="1" thickBot="1" x14ac:dyDescent="0.25">
      <c r="B43" s="54" t="s">
        <v>193</v>
      </c>
      <c r="C43" s="36">
        <f t="shared" si="0"/>
        <v>-0.34883720930232559</v>
      </c>
      <c r="D43" s="36">
        <f t="shared" si="0"/>
        <v>-0.62015503875968991</v>
      </c>
    </row>
    <row r="44" spans="2:4" ht="17.100000000000001" customHeight="1" thickBot="1" x14ac:dyDescent="0.25">
      <c r="B44" s="54" t="s">
        <v>194</v>
      </c>
      <c r="C44" s="36">
        <f t="shared" si="0"/>
        <v>0.33333333333333331</v>
      </c>
      <c r="D44" s="36">
        <f t="shared" si="0"/>
        <v>1</v>
      </c>
    </row>
    <row r="45" spans="2:4" ht="17.100000000000001" customHeight="1" thickBot="1" x14ac:dyDescent="0.25">
      <c r="B45" s="54" t="s">
        <v>195</v>
      </c>
      <c r="C45" s="36">
        <f t="shared" si="0"/>
        <v>2.1818181818181817</v>
      </c>
      <c r="D45" s="36">
        <f t="shared" si="0"/>
        <v>1.2962962962962963</v>
      </c>
    </row>
    <row r="46" spans="2:4" ht="17.100000000000001" customHeight="1" thickBot="1" x14ac:dyDescent="0.25">
      <c r="B46" s="54" t="s">
        <v>196</v>
      </c>
      <c r="C46" s="36">
        <f t="shared" si="0"/>
        <v>0.8</v>
      </c>
      <c r="D46" s="36">
        <f t="shared" si="0"/>
        <v>0.8</v>
      </c>
    </row>
    <row r="47" spans="2:4" ht="17.100000000000001" customHeight="1" thickBot="1" x14ac:dyDescent="0.25">
      <c r="B47" s="56" t="s">
        <v>197</v>
      </c>
      <c r="C47" s="64">
        <f t="shared" si="0"/>
        <v>-0.17886740331491713</v>
      </c>
      <c r="D47" s="64">
        <f t="shared" si="0"/>
        <v>-0.17154526889040164</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103</v>
      </c>
      <c r="D53" s="38" t="s">
        <v>104</v>
      </c>
      <c r="E53" s="38" t="s">
        <v>105</v>
      </c>
      <c r="F53" s="60" t="s">
        <v>106</v>
      </c>
      <c r="G53" s="38" t="s">
        <v>107</v>
      </c>
      <c r="H53" s="38" t="s">
        <v>316</v>
      </c>
      <c r="I53" s="12"/>
      <c r="J53" s="12"/>
      <c r="K53" s="12"/>
      <c r="L53" s="121">
        <v>45292</v>
      </c>
      <c r="M53" s="121"/>
      <c r="N53" s="121"/>
    </row>
    <row r="54" spans="2:28" ht="15" thickBot="1" x14ac:dyDescent="0.25">
      <c r="B54" s="54" t="s">
        <v>180</v>
      </c>
      <c r="C54" s="101">
        <f>+C6/$L54*100000</f>
        <v>3.2268965004761947</v>
      </c>
      <c r="D54" s="101">
        <f t="shared" ref="D54:H54" si="1">+D6/$L54*100000</f>
        <v>3.2609834353403797</v>
      </c>
      <c r="E54" s="101">
        <f t="shared" si="1"/>
        <v>2.4883462450855163</v>
      </c>
      <c r="F54" s="101">
        <f t="shared" si="1"/>
        <v>2.3179115707645903</v>
      </c>
      <c r="G54" s="101">
        <f t="shared" si="1"/>
        <v>2.7269547891348123</v>
      </c>
      <c r="H54" s="101">
        <f t="shared" si="1"/>
        <v>3.3177949934473547</v>
      </c>
      <c r="I54" s="12"/>
      <c r="J54" s="12"/>
      <c r="K54" s="12"/>
      <c r="L54" s="12">
        <v>8801026</v>
      </c>
      <c r="M54" s="12"/>
      <c r="N54" s="12"/>
    </row>
    <row r="55" spans="2:28" ht="15" thickBot="1" x14ac:dyDescent="0.25">
      <c r="B55" s="54" t="s">
        <v>181</v>
      </c>
      <c r="C55" s="101">
        <f t="shared" ref="C55:H71" si="2">+C7/$L55*100000</f>
        <v>1.849671979171214</v>
      </c>
      <c r="D55" s="101">
        <f t="shared" si="2"/>
        <v>2.0716326166717591</v>
      </c>
      <c r="E55" s="101">
        <f t="shared" si="2"/>
        <v>1.0358163083358796</v>
      </c>
      <c r="F55" s="101">
        <f t="shared" si="2"/>
        <v>1.849671979171214</v>
      </c>
      <c r="G55" s="101">
        <f t="shared" si="2"/>
        <v>1.6277113416706681</v>
      </c>
      <c r="H55" s="101">
        <f t="shared" si="2"/>
        <v>2.2196063750054562</v>
      </c>
      <c r="I55" s="12"/>
      <c r="J55" s="12"/>
      <c r="K55" s="12"/>
      <c r="L55" s="12">
        <v>1351591</v>
      </c>
      <c r="M55" s="12"/>
      <c r="N55" s="12"/>
    </row>
    <row r="56" spans="2:28" ht="15" thickBot="1" x14ac:dyDescent="0.25">
      <c r="B56" s="54" t="s">
        <v>182</v>
      </c>
      <c r="C56" s="101">
        <f t="shared" si="2"/>
        <v>2.4762306618766461</v>
      </c>
      <c r="D56" s="101">
        <f t="shared" si="2"/>
        <v>2.9714767942519753</v>
      </c>
      <c r="E56" s="101">
        <f t="shared" si="2"/>
        <v>1.2876399441758559</v>
      </c>
      <c r="F56" s="101">
        <f t="shared" si="2"/>
        <v>1.9809845295013166</v>
      </c>
      <c r="G56" s="101">
        <f t="shared" si="2"/>
        <v>2.1790829824514484</v>
      </c>
      <c r="H56" s="101">
        <f t="shared" si="2"/>
        <v>2.9714767942519753</v>
      </c>
      <c r="I56" s="12"/>
      <c r="J56" s="12"/>
      <c r="K56" s="12"/>
      <c r="L56" s="12">
        <v>1009599</v>
      </c>
      <c r="M56" s="12"/>
      <c r="N56" s="12"/>
    </row>
    <row r="57" spans="2:28" ht="15" thickBot="1" x14ac:dyDescent="0.25">
      <c r="B57" s="54" t="s">
        <v>183</v>
      </c>
      <c r="C57" s="101">
        <f t="shared" si="2"/>
        <v>1.2177617863104091</v>
      </c>
      <c r="D57" s="101">
        <f t="shared" si="2"/>
        <v>2.4355235726208182</v>
      </c>
      <c r="E57" s="101">
        <f t="shared" si="2"/>
        <v>2.516707691708179</v>
      </c>
      <c r="F57" s="101">
        <f t="shared" si="2"/>
        <v>1.6236823817472121</v>
      </c>
      <c r="G57" s="101">
        <f t="shared" si="2"/>
        <v>1.3801300244851304</v>
      </c>
      <c r="H57" s="101">
        <f t="shared" si="2"/>
        <v>2.516707691708179</v>
      </c>
      <c r="I57" s="12"/>
      <c r="J57" s="12"/>
      <c r="K57" s="12"/>
      <c r="L57" s="12">
        <v>1231768</v>
      </c>
      <c r="M57" s="12"/>
      <c r="N57" s="12"/>
    </row>
    <row r="58" spans="2:28" ht="15" thickBot="1" x14ac:dyDescent="0.25">
      <c r="B58" s="54" t="s">
        <v>184</v>
      </c>
      <c r="C58" s="101">
        <f t="shared" si="2"/>
        <v>5.0921182050372664</v>
      </c>
      <c r="D58" s="101">
        <f t="shared" si="2"/>
        <v>3.2160746558130104</v>
      </c>
      <c r="E58" s="101">
        <f t="shared" si="2"/>
        <v>1.9207112527772146</v>
      </c>
      <c r="F58" s="101">
        <f t="shared" si="2"/>
        <v>3.4394131735778024</v>
      </c>
      <c r="G58" s="101">
        <f t="shared" si="2"/>
        <v>3.3947454700248438</v>
      </c>
      <c r="H58" s="101">
        <f t="shared" si="2"/>
        <v>2.2333851776479237</v>
      </c>
      <c r="I58" s="12"/>
      <c r="J58" s="12"/>
      <c r="K58" s="12"/>
      <c r="L58" s="12">
        <v>2238754</v>
      </c>
      <c r="M58" s="12"/>
      <c r="N58" s="12"/>
    </row>
    <row r="59" spans="2:28" ht="15" thickBot="1" x14ac:dyDescent="0.25">
      <c r="B59" s="54" t="s">
        <v>185</v>
      </c>
      <c r="C59" s="101">
        <f t="shared" si="2"/>
        <v>1.6924740755283481</v>
      </c>
      <c r="D59" s="101">
        <f t="shared" si="2"/>
        <v>2.2002162981868523</v>
      </c>
      <c r="E59" s="101">
        <f t="shared" si="2"/>
        <v>0.33849481510566959</v>
      </c>
      <c r="F59" s="101">
        <f t="shared" si="2"/>
        <v>1.5232266679755133</v>
      </c>
      <c r="G59" s="101">
        <f t="shared" si="2"/>
        <v>0.33849481510566959</v>
      </c>
      <c r="H59" s="101">
        <f t="shared" si="2"/>
        <v>1.5232266679755133</v>
      </c>
      <c r="I59" s="12"/>
      <c r="J59" s="12"/>
      <c r="K59" s="12"/>
      <c r="L59" s="12">
        <v>590851</v>
      </c>
      <c r="M59" s="12"/>
      <c r="N59" s="12"/>
    </row>
    <row r="60" spans="2:28" ht="15" thickBot="1" x14ac:dyDescent="0.25">
      <c r="B60" s="54" t="s">
        <v>199</v>
      </c>
      <c r="C60" s="101">
        <f t="shared" si="2"/>
        <v>2.508694717776025</v>
      </c>
      <c r="D60" s="101">
        <f t="shared" si="2"/>
        <v>2.4250715605168245</v>
      </c>
      <c r="E60" s="101">
        <f t="shared" si="2"/>
        <v>0.91985472985120931</v>
      </c>
      <c r="F60" s="101">
        <f t="shared" si="2"/>
        <v>2.3832599818872242</v>
      </c>
      <c r="G60" s="101">
        <f t="shared" si="2"/>
        <v>1.4215936734064143</v>
      </c>
      <c r="H60" s="101">
        <f t="shared" si="2"/>
        <v>1.2125357802584122</v>
      </c>
      <c r="I60" s="12"/>
      <c r="J60" s="12"/>
      <c r="K60" s="12"/>
      <c r="L60" s="12">
        <v>2391682</v>
      </c>
      <c r="M60" s="12"/>
      <c r="N60" s="12"/>
    </row>
    <row r="61" spans="2:28" ht="15" thickBot="1" x14ac:dyDescent="0.25">
      <c r="B61" s="54" t="s">
        <v>187</v>
      </c>
      <c r="C61" s="101">
        <f t="shared" si="2"/>
        <v>2.4709743669672544</v>
      </c>
      <c r="D61" s="101">
        <f t="shared" si="2"/>
        <v>2.2333806778357879</v>
      </c>
      <c r="E61" s="101">
        <f t="shared" si="2"/>
        <v>1.8532307752254407</v>
      </c>
      <c r="F61" s="101">
        <f t="shared" si="2"/>
        <v>1.7106745617465609</v>
      </c>
      <c r="G61" s="101">
        <f t="shared" si="2"/>
        <v>2.5660118426198411</v>
      </c>
      <c r="H61" s="101">
        <f t="shared" si="2"/>
        <v>1.4255621347888006</v>
      </c>
      <c r="I61" s="12"/>
      <c r="J61" s="12"/>
      <c r="K61" s="12"/>
      <c r="L61" s="12">
        <v>2104433</v>
      </c>
      <c r="M61" s="12"/>
      <c r="N61" s="12"/>
    </row>
    <row r="62" spans="2:28" ht="15" thickBot="1" x14ac:dyDescent="0.25">
      <c r="B62" s="54" t="s">
        <v>188</v>
      </c>
      <c r="C62" s="101">
        <f t="shared" si="2"/>
        <v>3.5320998608252805</v>
      </c>
      <c r="D62" s="101">
        <f t="shared" si="2"/>
        <v>4.0188556720344186</v>
      </c>
      <c r="E62" s="101">
        <f t="shared" si="2"/>
        <v>2.5336264019347419</v>
      </c>
      <c r="F62" s="101">
        <f t="shared" si="2"/>
        <v>3.9065274079092327</v>
      </c>
      <c r="G62" s="101">
        <f t="shared" si="2"/>
        <v>3.9314892443814964</v>
      </c>
      <c r="H62" s="101">
        <f t="shared" si="2"/>
        <v>3.419771596700095</v>
      </c>
      <c r="I62" s="12"/>
      <c r="J62" s="12"/>
      <c r="K62" s="12"/>
      <c r="L62" s="12">
        <v>8012231</v>
      </c>
      <c r="M62" s="12"/>
      <c r="N62" s="12"/>
    </row>
    <row r="63" spans="2:28" ht="15" thickBot="1" x14ac:dyDescent="0.25">
      <c r="B63" s="54" t="s">
        <v>200</v>
      </c>
      <c r="C63" s="101">
        <f t="shared" si="2"/>
        <v>5.2826648694326392</v>
      </c>
      <c r="D63" s="101">
        <f t="shared" si="2"/>
        <v>4.7562783344002062</v>
      </c>
      <c r="E63" s="101">
        <f t="shared" si="2"/>
        <v>3.1395196910863024</v>
      </c>
      <c r="F63" s="101">
        <f t="shared" si="2"/>
        <v>4.023097089176459</v>
      </c>
      <c r="G63" s="101">
        <f t="shared" si="2"/>
        <v>2.8951259426783862</v>
      </c>
      <c r="H63" s="101">
        <f t="shared" si="2"/>
        <v>3.2335172866278081</v>
      </c>
      <c r="I63" s="12"/>
      <c r="J63" s="12"/>
      <c r="K63" s="12"/>
      <c r="L63" s="12">
        <v>5319285</v>
      </c>
      <c r="M63" s="12"/>
      <c r="N63" s="12"/>
    </row>
    <row r="64" spans="2:28" ht="15" thickBot="1" x14ac:dyDescent="0.25">
      <c r="B64" s="54" t="s">
        <v>190</v>
      </c>
      <c r="C64" s="101">
        <f t="shared" si="2"/>
        <v>1.1377847899032978</v>
      </c>
      <c r="D64" s="101">
        <f t="shared" si="2"/>
        <v>1.5170463865377304</v>
      </c>
      <c r="E64" s="101">
        <f t="shared" si="2"/>
        <v>0.66370779411025704</v>
      </c>
      <c r="F64" s="101">
        <f t="shared" si="2"/>
        <v>0.66370779411025704</v>
      </c>
      <c r="G64" s="101">
        <f t="shared" si="2"/>
        <v>1.6118617856963384</v>
      </c>
      <c r="H64" s="101">
        <f t="shared" si="2"/>
        <v>1.8014925840135549</v>
      </c>
      <c r="I64" s="12"/>
      <c r="J64" s="12"/>
      <c r="K64" s="12"/>
      <c r="L64" s="12">
        <v>1054681</v>
      </c>
      <c r="M64" s="12"/>
      <c r="N64" s="12"/>
    </row>
    <row r="65" spans="2:28" ht="15" thickBot="1" x14ac:dyDescent="0.25">
      <c r="B65" s="54" t="s">
        <v>191</v>
      </c>
      <c r="C65" s="101">
        <f t="shared" si="2"/>
        <v>1.7369882028935268</v>
      </c>
      <c r="D65" s="101">
        <f t="shared" si="2"/>
        <v>2.5500465106309225</v>
      </c>
      <c r="E65" s="101">
        <f t="shared" si="2"/>
        <v>0.99784428676862169</v>
      </c>
      <c r="F65" s="101">
        <f t="shared" si="2"/>
        <v>1.4043734406373194</v>
      </c>
      <c r="G65" s="101">
        <f t="shared" si="2"/>
        <v>1.182630265799848</v>
      </c>
      <c r="H65" s="101">
        <f t="shared" si="2"/>
        <v>1.182630265799848</v>
      </c>
      <c r="I65" s="12"/>
      <c r="J65" s="12"/>
      <c r="K65" s="12"/>
      <c r="L65" s="12">
        <v>2705833</v>
      </c>
      <c r="M65" s="12"/>
      <c r="N65" s="12"/>
    </row>
    <row r="66" spans="2:28" ht="15" thickBot="1" x14ac:dyDescent="0.25">
      <c r="B66" s="54" t="s">
        <v>192</v>
      </c>
      <c r="C66" s="101">
        <f t="shared" si="2"/>
        <v>1.2697474258367634</v>
      </c>
      <c r="D66" s="101">
        <f t="shared" si="2"/>
        <v>1.141346000752147</v>
      </c>
      <c r="E66" s="101">
        <f t="shared" si="2"/>
        <v>0.85600950056411029</v>
      </c>
      <c r="F66" s="101">
        <f t="shared" si="2"/>
        <v>0.91307680060171759</v>
      </c>
      <c r="G66" s="101">
        <f t="shared" si="2"/>
        <v>0.97014410063932488</v>
      </c>
      <c r="H66" s="101">
        <f t="shared" si="2"/>
        <v>1.326814725874371</v>
      </c>
      <c r="I66" s="12"/>
      <c r="J66" s="12"/>
      <c r="K66" s="12"/>
      <c r="L66" s="12">
        <v>7009268</v>
      </c>
      <c r="M66" s="12"/>
      <c r="N66" s="12"/>
    </row>
    <row r="67" spans="2:28" ht="15" thickBot="1" x14ac:dyDescent="0.25">
      <c r="B67" s="54" t="s">
        <v>193</v>
      </c>
      <c r="C67" s="101">
        <f t="shared" si="2"/>
        <v>8.2244601821367276</v>
      </c>
      <c r="D67" s="101">
        <f t="shared" si="2"/>
        <v>8.2244601821367276</v>
      </c>
      <c r="E67" s="101">
        <f t="shared" si="2"/>
        <v>3.6340638014092512</v>
      </c>
      <c r="F67" s="101">
        <f t="shared" si="2"/>
        <v>6.8855945710912136</v>
      </c>
      <c r="G67" s="101">
        <f t="shared" si="2"/>
        <v>5.3554624441820557</v>
      </c>
      <c r="H67" s="101">
        <f t="shared" si="2"/>
        <v>3.1240197591061989</v>
      </c>
      <c r="I67" s="12"/>
      <c r="J67" s="12"/>
      <c r="K67" s="12"/>
      <c r="L67" s="12">
        <v>1568492</v>
      </c>
      <c r="M67" s="12"/>
      <c r="N67" s="12"/>
    </row>
    <row r="68" spans="2:28" ht="15" thickBot="1" x14ac:dyDescent="0.25">
      <c r="B68" s="54" t="s">
        <v>194</v>
      </c>
      <c r="C68" s="101">
        <f t="shared" si="2"/>
        <v>0.88452131917509547</v>
      </c>
      <c r="D68" s="101">
        <f t="shared" si="2"/>
        <v>0.44226065958754773</v>
      </c>
      <c r="E68" s="101">
        <f t="shared" si="2"/>
        <v>0</v>
      </c>
      <c r="F68" s="101">
        <f t="shared" si="2"/>
        <v>1.1793617589001271</v>
      </c>
      <c r="G68" s="101">
        <f t="shared" si="2"/>
        <v>1.1793617589001271</v>
      </c>
      <c r="H68" s="101">
        <f t="shared" si="2"/>
        <v>0.88452131917509547</v>
      </c>
      <c r="I68" s="12"/>
      <c r="J68" s="12"/>
      <c r="K68" s="12"/>
      <c r="L68" s="12">
        <v>678333</v>
      </c>
      <c r="M68" s="12"/>
      <c r="N68" s="12"/>
    </row>
    <row r="69" spans="2:28" ht="15" thickBot="1" x14ac:dyDescent="0.25">
      <c r="B69" s="54" t="s">
        <v>195</v>
      </c>
      <c r="C69" s="101">
        <f t="shared" si="2"/>
        <v>0.49378637185525415</v>
      </c>
      <c r="D69" s="101">
        <f t="shared" si="2"/>
        <v>1.2120210945538057</v>
      </c>
      <c r="E69" s="101">
        <f t="shared" si="2"/>
        <v>0.85290373320452995</v>
      </c>
      <c r="F69" s="101">
        <f t="shared" si="2"/>
        <v>0.94268307354184888</v>
      </c>
      <c r="G69" s="101">
        <f t="shared" si="2"/>
        <v>1.5711384559030814</v>
      </c>
      <c r="H69" s="101">
        <f t="shared" si="2"/>
        <v>2.7831595504568871</v>
      </c>
      <c r="I69" s="12"/>
      <c r="J69" s="12"/>
      <c r="K69" s="12"/>
      <c r="L69" s="12">
        <v>2227684</v>
      </c>
      <c r="M69" s="12"/>
      <c r="N69" s="12"/>
    </row>
    <row r="70" spans="2:28" ht="15" thickBot="1" x14ac:dyDescent="0.25">
      <c r="B70" s="54" t="s">
        <v>196</v>
      </c>
      <c r="C70" s="101">
        <f t="shared" si="2"/>
        <v>1.5423339831700515</v>
      </c>
      <c r="D70" s="101">
        <f t="shared" si="2"/>
        <v>1.5423339831700515</v>
      </c>
      <c r="E70" s="101">
        <f t="shared" si="2"/>
        <v>1.2338671865360413</v>
      </c>
      <c r="F70" s="101">
        <f t="shared" si="2"/>
        <v>2.4677343730720827</v>
      </c>
      <c r="G70" s="101">
        <f t="shared" si="2"/>
        <v>2.7762011697060927</v>
      </c>
      <c r="H70" s="101">
        <f t="shared" si="2"/>
        <v>2.7762011697060927</v>
      </c>
      <c r="I70" s="12"/>
      <c r="J70" s="12"/>
      <c r="K70" s="12"/>
      <c r="L70" s="12">
        <v>324184</v>
      </c>
      <c r="M70" s="12"/>
      <c r="N70" s="12"/>
    </row>
    <row r="71" spans="2:28" ht="15" thickBot="1" x14ac:dyDescent="0.25">
      <c r="B71" s="56" t="s">
        <v>197</v>
      </c>
      <c r="C71" s="102">
        <f t="shared" si="2"/>
        <v>2.9782169550837372</v>
      </c>
      <c r="D71" s="102">
        <f t="shared" si="2"/>
        <v>3.0214093280511118</v>
      </c>
      <c r="E71" s="102">
        <f t="shared" si="2"/>
        <v>1.9066347495598235</v>
      </c>
      <c r="F71" s="102">
        <f t="shared" si="2"/>
        <v>2.5277822084239729</v>
      </c>
      <c r="G71" s="102">
        <f t="shared" si="2"/>
        <v>2.4455110218194496</v>
      </c>
      <c r="H71" s="102">
        <f t="shared" si="2"/>
        <v>2.5031008524426159</v>
      </c>
      <c r="I71" s="12"/>
      <c r="J71" s="12"/>
      <c r="K71" s="12"/>
      <c r="L71" s="12">
        <v>48619695</v>
      </c>
      <c r="M71" s="12"/>
      <c r="N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7" spans="2:28" x14ac:dyDescent="0.2">
      <c r="C77" t="s">
        <v>238</v>
      </c>
    </row>
    <row r="78" spans="2:28" x14ac:dyDescent="0.2">
      <c r="C78">
        <v>0</v>
      </c>
    </row>
    <row r="79" spans="2:28" x14ac:dyDescent="0.2">
      <c r="C79" t="s">
        <v>239</v>
      </c>
    </row>
  </sheetData>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25"/>
  <dimension ref="A2:AJ75"/>
  <sheetViews>
    <sheetView topLeftCell="A25" zoomScaleNormal="100" workbookViewId="0"/>
  </sheetViews>
  <sheetFormatPr baseColWidth="10" defaultColWidth="11.42578125" defaultRowHeight="12.75" x14ac:dyDescent="0.2"/>
  <cols>
    <col min="1" max="1" width="10.42578125" style="12" customWidth="1"/>
    <col min="2" max="2" width="32.85546875" bestFit="1" customWidth="1"/>
    <col min="3" max="10" width="12.42578125" customWidth="1"/>
    <col min="11" max="11" width="10.85546875" customWidth="1"/>
    <col min="12" max="12" width="12.42578125" hidden="1" customWidth="1"/>
    <col min="13" max="14" width="12.42578125" customWidth="1"/>
    <col min="15" max="15" width="0.140625" hidden="1" customWidth="1"/>
    <col min="16" max="16" width="13.42578125" hidden="1" customWidth="1"/>
    <col min="17" max="17" width="0.42578125" hidden="1" customWidth="1"/>
    <col min="18" max="19" width="12.5703125" customWidth="1"/>
    <col min="20" max="20" width="10.42578125" customWidth="1"/>
    <col min="21" max="23" width="12.42578125" customWidth="1"/>
    <col min="24" max="24" width="8.85546875" customWidth="1"/>
    <col min="25" max="58" width="12.42578125" customWidth="1"/>
  </cols>
  <sheetData>
    <row r="2" spans="1:15" ht="40.5" customHeight="1" x14ac:dyDescent="0.2">
      <c r="B2" s="10"/>
    </row>
    <row r="3" spans="1:15" ht="27.95" customHeight="1" x14ac:dyDescent="0.25">
      <c r="B3" s="53"/>
      <c r="C3" s="52"/>
      <c r="D3" s="12"/>
      <c r="E3" s="12"/>
      <c r="F3" s="12"/>
      <c r="G3" s="12"/>
      <c r="H3" s="12"/>
      <c r="I3" s="12"/>
      <c r="J3" s="12"/>
      <c r="K3" s="12"/>
      <c r="L3" s="12"/>
      <c r="O3" s="89"/>
    </row>
    <row r="4" spans="1:15" x14ac:dyDescent="0.2">
      <c r="B4" s="12"/>
      <c r="C4" s="12"/>
      <c r="D4" s="12"/>
      <c r="E4" s="12"/>
      <c r="F4" s="12"/>
      <c r="G4" s="12"/>
      <c r="H4" s="12"/>
      <c r="I4" s="12"/>
      <c r="J4" s="12"/>
      <c r="K4" s="12"/>
      <c r="L4" s="12"/>
    </row>
    <row r="5" spans="1:15" ht="39" customHeight="1" x14ac:dyDescent="0.2">
      <c r="B5" s="12"/>
      <c r="C5" s="38" t="s">
        <v>103</v>
      </c>
      <c r="D5" s="38" t="s">
        <v>104</v>
      </c>
      <c r="E5" s="38" t="s">
        <v>105</v>
      </c>
      <c r="F5" s="60" t="s">
        <v>106</v>
      </c>
      <c r="G5" s="38" t="s">
        <v>107</v>
      </c>
      <c r="H5" s="38" t="s">
        <v>316</v>
      </c>
    </row>
    <row r="6" spans="1:15" ht="17.100000000000001" customHeight="1" thickBot="1" x14ac:dyDescent="0.25">
      <c r="B6" s="54" t="s">
        <v>180</v>
      </c>
      <c r="C6" s="40">
        <v>691</v>
      </c>
      <c r="D6" s="40">
        <v>765</v>
      </c>
      <c r="E6" s="40">
        <v>573</v>
      </c>
      <c r="F6" s="40">
        <v>683</v>
      </c>
      <c r="G6" s="40">
        <v>807</v>
      </c>
      <c r="H6" s="40">
        <v>747</v>
      </c>
    </row>
    <row r="7" spans="1:15" ht="17.100000000000001" customHeight="1" thickBot="1" x14ac:dyDescent="0.25">
      <c r="B7" s="54" t="s">
        <v>181</v>
      </c>
      <c r="C7" s="40">
        <v>121</v>
      </c>
      <c r="D7" s="40">
        <v>121</v>
      </c>
      <c r="E7" s="40">
        <v>113</v>
      </c>
      <c r="F7" s="40">
        <v>162</v>
      </c>
      <c r="G7" s="40">
        <v>149</v>
      </c>
      <c r="H7" s="40">
        <v>121</v>
      </c>
    </row>
    <row r="8" spans="1:15" ht="17.100000000000001" customHeight="1" thickBot="1" x14ac:dyDescent="0.25">
      <c r="B8" s="54" t="s">
        <v>182</v>
      </c>
      <c r="C8" s="40">
        <v>142</v>
      </c>
      <c r="D8" s="40">
        <v>185</v>
      </c>
      <c r="E8" s="40">
        <v>102</v>
      </c>
      <c r="F8" s="40">
        <v>142</v>
      </c>
      <c r="G8" s="40">
        <v>147</v>
      </c>
      <c r="H8" s="40">
        <v>142</v>
      </c>
    </row>
    <row r="9" spans="1:15" ht="17.100000000000001" customHeight="1" thickBot="1" x14ac:dyDescent="0.25">
      <c r="B9" s="54" t="s">
        <v>183</v>
      </c>
      <c r="C9" s="40">
        <v>181</v>
      </c>
      <c r="D9" s="40">
        <v>195</v>
      </c>
      <c r="E9" s="40">
        <v>183</v>
      </c>
      <c r="F9" s="40">
        <v>186</v>
      </c>
      <c r="G9" s="40">
        <v>249</v>
      </c>
      <c r="H9" s="40">
        <v>204</v>
      </c>
    </row>
    <row r="10" spans="1:15" ht="17.100000000000001" customHeight="1" thickBot="1" x14ac:dyDescent="0.25">
      <c r="B10" s="54" t="s">
        <v>184</v>
      </c>
      <c r="C10" s="40">
        <v>380</v>
      </c>
      <c r="D10" s="40">
        <v>341</v>
      </c>
      <c r="E10" s="40">
        <v>265</v>
      </c>
      <c r="F10" s="40">
        <v>316</v>
      </c>
      <c r="G10" s="40">
        <v>372</v>
      </c>
      <c r="H10" s="40">
        <v>332</v>
      </c>
    </row>
    <row r="11" spans="1:15" ht="17.100000000000001" customHeight="1" thickBot="1" x14ac:dyDescent="0.25">
      <c r="A11" s="67"/>
      <c r="B11" s="54" t="s">
        <v>185</v>
      </c>
      <c r="C11" s="40">
        <v>73</v>
      </c>
      <c r="D11" s="40">
        <v>62</v>
      </c>
      <c r="E11" s="40">
        <v>35</v>
      </c>
      <c r="F11" s="40">
        <v>37</v>
      </c>
      <c r="G11" s="40">
        <v>61</v>
      </c>
      <c r="H11" s="40">
        <v>40</v>
      </c>
    </row>
    <row r="12" spans="1:15" ht="17.100000000000001" customHeight="1" thickBot="1" x14ac:dyDescent="0.25">
      <c r="A12" s="67"/>
      <c r="B12" s="54" t="s">
        <v>186</v>
      </c>
      <c r="C12" s="40">
        <v>233</v>
      </c>
      <c r="D12" s="40">
        <v>253</v>
      </c>
      <c r="E12" s="40">
        <v>132</v>
      </c>
      <c r="F12" s="40">
        <v>207</v>
      </c>
      <c r="G12" s="40">
        <v>212</v>
      </c>
      <c r="H12" s="40">
        <v>180</v>
      </c>
    </row>
    <row r="13" spans="1:15" ht="17.100000000000001" customHeight="1" thickBot="1" x14ac:dyDescent="0.25">
      <c r="A13" s="67"/>
      <c r="B13" s="54" t="s">
        <v>187</v>
      </c>
      <c r="C13" s="40">
        <v>205</v>
      </c>
      <c r="D13" s="40">
        <v>210</v>
      </c>
      <c r="E13" s="40">
        <v>106</v>
      </c>
      <c r="F13" s="40">
        <v>125</v>
      </c>
      <c r="G13" s="40">
        <v>167</v>
      </c>
      <c r="H13" s="40">
        <v>140</v>
      </c>
    </row>
    <row r="14" spans="1:15" ht="17.100000000000001" customHeight="1" thickBot="1" x14ac:dyDescent="0.25">
      <c r="A14" s="67"/>
      <c r="B14" s="54" t="s">
        <v>188</v>
      </c>
      <c r="C14" s="40">
        <v>1390</v>
      </c>
      <c r="D14" s="40">
        <v>1577</v>
      </c>
      <c r="E14" s="40">
        <v>1032</v>
      </c>
      <c r="F14" s="40">
        <v>1540</v>
      </c>
      <c r="G14" s="40">
        <v>1542</v>
      </c>
      <c r="H14" s="40">
        <v>1453</v>
      </c>
    </row>
    <row r="15" spans="1:15" ht="17.100000000000001" customHeight="1" thickBot="1" x14ac:dyDescent="0.25">
      <c r="A15" s="67"/>
      <c r="B15" s="54" t="s">
        <v>189</v>
      </c>
      <c r="C15" s="40">
        <v>703</v>
      </c>
      <c r="D15" s="40">
        <v>705</v>
      </c>
      <c r="E15" s="40">
        <v>493</v>
      </c>
      <c r="F15" s="40">
        <v>616</v>
      </c>
      <c r="G15" s="40">
        <v>591</v>
      </c>
      <c r="H15" s="40">
        <v>601</v>
      </c>
    </row>
    <row r="16" spans="1:15" ht="17.100000000000001" customHeight="1" thickBot="1" x14ac:dyDescent="0.25">
      <c r="B16" s="54" t="s">
        <v>190</v>
      </c>
      <c r="C16" s="40">
        <v>57</v>
      </c>
      <c r="D16" s="40">
        <v>56</v>
      </c>
      <c r="E16" s="40">
        <v>33</v>
      </c>
      <c r="F16" s="40">
        <v>54</v>
      </c>
      <c r="G16" s="40">
        <v>54</v>
      </c>
      <c r="H16" s="40">
        <v>58</v>
      </c>
    </row>
    <row r="17" spans="2:36" ht="17.100000000000001" customHeight="1" thickBot="1" x14ac:dyDescent="0.25">
      <c r="B17" s="54" t="s">
        <v>191</v>
      </c>
      <c r="C17" s="40">
        <v>277</v>
      </c>
      <c r="D17" s="40">
        <v>282</v>
      </c>
      <c r="E17" s="40">
        <v>156</v>
      </c>
      <c r="F17" s="40">
        <v>244</v>
      </c>
      <c r="G17" s="40">
        <v>268</v>
      </c>
      <c r="H17" s="40">
        <v>273</v>
      </c>
    </row>
    <row r="18" spans="2:36" ht="17.100000000000001" customHeight="1" thickBot="1" x14ac:dyDescent="0.25">
      <c r="B18" s="54" t="s">
        <v>192</v>
      </c>
      <c r="C18" s="40">
        <v>613</v>
      </c>
      <c r="D18" s="40">
        <v>730</v>
      </c>
      <c r="E18" s="40">
        <v>469</v>
      </c>
      <c r="F18" s="40">
        <v>563</v>
      </c>
      <c r="G18" s="40">
        <v>614</v>
      </c>
      <c r="H18" s="40">
        <v>592</v>
      </c>
    </row>
    <row r="19" spans="2:36" ht="17.100000000000001" customHeight="1" thickBot="1" x14ac:dyDescent="0.25">
      <c r="B19" s="54" t="s">
        <v>193</v>
      </c>
      <c r="C19" s="40">
        <v>177</v>
      </c>
      <c r="D19" s="40">
        <v>220</v>
      </c>
      <c r="E19" s="40">
        <v>123</v>
      </c>
      <c r="F19" s="40">
        <v>158</v>
      </c>
      <c r="G19" s="40">
        <v>129</v>
      </c>
      <c r="H19" s="40">
        <v>126</v>
      </c>
    </row>
    <row r="20" spans="2:36" ht="17.100000000000001" customHeight="1" thickBot="1" x14ac:dyDescent="0.25">
      <c r="B20" s="54" t="s">
        <v>194</v>
      </c>
      <c r="C20" s="40">
        <v>49</v>
      </c>
      <c r="D20" s="40">
        <v>30</v>
      </c>
      <c r="E20" s="40">
        <v>23</v>
      </c>
      <c r="F20" s="40">
        <v>31</v>
      </c>
      <c r="G20" s="40">
        <v>33</v>
      </c>
      <c r="H20" s="40">
        <v>48</v>
      </c>
    </row>
    <row r="21" spans="2:36" ht="17.100000000000001" customHeight="1" thickBot="1" x14ac:dyDescent="0.25">
      <c r="B21" s="54" t="s">
        <v>195</v>
      </c>
      <c r="C21" s="40">
        <v>111</v>
      </c>
      <c r="D21" s="40">
        <v>108</v>
      </c>
      <c r="E21" s="40">
        <v>125</v>
      </c>
      <c r="F21" s="40">
        <v>154</v>
      </c>
      <c r="G21" s="40">
        <v>213</v>
      </c>
      <c r="H21" s="40">
        <v>203</v>
      </c>
    </row>
    <row r="22" spans="2:36" ht="17.100000000000001" customHeight="1" thickBot="1" x14ac:dyDescent="0.25">
      <c r="B22" s="54" t="s">
        <v>196</v>
      </c>
      <c r="C22" s="40">
        <v>40</v>
      </c>
      <c r="D22" s="40">
        <v>34</v>
      </c>
      <c r="E22" s="40">
        <v>22</v>
      </c>
      <c r="F22" s="40">
        <v>38</v>
      </c>
      <c r="G22" s="40">
        <v>36</v>
      </c>
      <c r="H22" s="40">
        <v>39</v>
      </c>
    </row>
    <row r="23" spans="2:36" ht="17.100000000000001" customHeight="1" thickBot="1" x14ac:dyDescent="0.25">
      <c r="B23" s="56" t="s">
        <v>197</v>
      </c>
      <c r="C23" s="57">
        <v>5443</v>
      </c>
      <c r="D23" s="57">
        <v>5874</v>
      </c>
      <c r="E23" s="57">
        <v>3985</v>
      </c>
      <c r="F23" s="57">
        <v>5256</v>
      </c>
      <c r="G23" s="57">
        <v>5644</v>
      </c>
      <c r="H23" s="57">
        <v>5299</v>
      </c>
    </row>
    <row r="24" spans="2:36" ht="21.75" customHeight="1" x14ac:dyDescent="0.2">
      <c r="J24" s="92"/>
    </row>
    <row r="25" spans="2:36" ht="26.25" customHeight="1" thickBot="1" x14ac:dyDescent="0.25">
      <c r="B25" s="58"/>
      <c r="AJ25" s="40"/>
    </row>
    <row r="26" spans="2:36" ht="15" customHeight="1" x14ac:dyDescent="0.2">
      <c r="B26" s="58"/>
    </row>
    <row r="29" spans="2:36" ht="39" customHeight="1" x14ac:dyDescent="0.2">
      <c r="B29" s="12"/>
      <c r="C29" s="39" t="s">
        <v>198</v>
      </c>
      <c r="D29" s="39" t="s">
        <v>317</v>
      </c>
    </row>
    <row r="30" spans="2:36" ht="17.100000000000001" customHeight="1" thickBot="1" x14ac:dyDescent="0.25">
      <c r="B30" s="54" t="s">
        <v>180</v>
      </c>
      <c r="C30" s="36">
        <f t="shared" ref="C30:D47" si="0">+(G6-C6)/C6</f>
        <v>0.16787264833574531</v>
      </c>
      <c r="D30" s="36">
        <f t="shared" si="0"/>
        <v>-2.3529411764705882E-2</v>
      </c>
    </row>
    <row r="31" spans="2:36" ht="17.100000000000001" customHeight="1" thickBot="1" x14ac:dyDescent="0.25">
      <c r="B31" s="54" t="s">
        <v>181</v>
      </c>
      <c r="C31" s="36">
        <f t="shared" si="0"/>
        <v>0.23140495867768596</v>
      </c>
      <c r="D31" s="36">
        <f t="shared" si="0"/>
        <v>0</v>
      </c>
    </row>
    <row r="32" spans="2:36" ht="17.100000000000001" customHeight="1" thickBot="1" x14ac:dyDescent="0.25">
      <c r="B32" s="54" t="s">
        <v>182</v>
      </c>
      <c r="C32" s="36">
        <f t="shared" si="0"/>
        <v>3.5211267605633804E-2</v>
      </c>
      <c r="D32" s="36">
        <f t="shared" si="0"/>
        <v>-0.23243243243243245</v>
      </c>
    </row>
    <row r="33" spans="2:4" ht="17.100000000000001" customHeight="1" thickBot="1" x14ac:dyDescent="0.25">
      <c r="B33" s="54" t="s">
        <v>183</v>
      </c>
      <c r="C33" s="36">
        <f t="shared" si="0"/>
        <v>0.37569060773480661</v>
      </c>
      <c r="D33" s="36">
        <f t="shared" si="0"/>
        <v>4.6153846153846156E-2</v>
      </c>
    </row>
    <row r="34" spans="2:4" ht="17.100000000000001" customHeight="1" thickBot="1" x14ac:dyDescent="0.25">
      <c r="B34" s="54" t="s">
        <v>184</v>
      </c>
      <c r="C34" s="36">
        <f t="shared" si="0"/>
        <v>-2.1052631578947368E-2</v>
      </c>
      <c r="D34" s="36">
        <f t="shared" si="0"/>
        <v>-2.6392961876832845E-2</v>
      </c>
    </row>
    <row r="35" spans="2:4" ht="17.100000000000001" customHeight="1" thickBot="1" x14ac:dyDescent="0.25">
      <c r="B35" s="54" t="s">
        <v>185</v>
      </c>
      <c r="C35" s="36">
        <f t="shared" si="0"/>
        <v>-0.16438356164383561</v>
      </c>
      <c r="D35" s="36">
        <f t="shared" si="0"/>
        <v>-0.35483870967741937</v>
      </c>
    </row>
    <row r="36" spans="2:4" ht="17.100000000000001" customHeight="1" thickBot="1" x14ac:dyDescent="0.25">
      <c r="B36" s="54" t="s">
        <v>186</v>
      </c>
      <c r="C36" s="36">
        <f t="shared" si="0"/>
        <v>-9.012875536480687E-2</v>
      </c>
      <c r="D36" s="36">
        <f t="shared" si="0"/>
        <v>-0.28853754940711462</v>
      </c>
    </row>
    <row r="37" spans="2:4" ht="17.100000000000001" customHeight="1" thickBot="1" x14ac:dyDescent="0.25">
      <c r="B37" s="54" t="s">
        <v>187</v>
      </c>
      <c r="C37" s="36">
        <f t="shared" si="0"/>
        <v>-0.18536585365853658</v>
      </c>
      <c r="D37" s="36">
        <f t="shared" si="0"/>
        <v>-0.33333333333333331</v>
      </c>
    </row>
    <row r="38" spans="2:4" ht="17.100000000000001" customHeight="1" thickBot="1" x14ac:dyDescent="0.25">
      <c r="B38" s="54" t="s">
        <v>188</v>
      </c>
      <c r="C38" s="36">
        <f t="shared" si="0"/>
        <v>0.10935251798561151</v>
      </c>
      <c r="D38" s="36">
        <f t="shared" si="0"/>
        <v>-7.8630310716550411E-2</v>
      </c>
    </row>
    <row r="39" spans="2:4" ht="17.100000000000001" customHeight="1" thickBot="1" x14ac:dyDescent="0.25">
      <c r="B39" s="54" t="s">
        <v>189</v>
      </c>
      <c r="C39" s="36">
        <f t="shared" si="0"/>
        <v>-0.15931721194879089</v>
      </c>
      <c r="D39" s="36">
        <f t="shared" si="0"/>
        <v>-0.14751773049645389</v>
      </c>
    </row>
    <row r="40" spans="2:4" ht="17.100000000000001" customHeight="1" thickBot="1" x14ac:dyDescent="0.25">
      <c r="B40" s="54" t="s">
        <v>190</v>
      </c>
      <c r="C40" s="36">
        <f t="shared" si="0"/>
        <v>-5.2631578947368418E-2</v>
      </c>
      <c r="D40" s="36">
        <f t="shared" si="0"/>
        <v>3.5714285714285712E-2</v>
      </c>
    </row>
    <row r="41" spans="2:4" ht="17.100000000000001" customHeight="1" thickBot="1" x14ac:dyDescent="0.25">
      <c r="B41" s="54" t="s">
        <v>191</v>
      </c>
      <c r="C41" s="36">
        <f t="shared" si="0"/>
        <v>-3.2490974729241874E-2</v>
      </c>
      <c r="D41" s="36">
        <f t="shared" si="0"/>
        <v>-3.1914893617021274E-2</v>
      </c>
    </row>
    <row r="42" spans="2:4" ht="17.100000000000001" customHeight="1" thickBot="1" x14ac:dyDescent="0.25">
      <c r="B42" s="54" t="s">
        <v>192</v>
      </c>
      <c r="C42" s="36">
        <f t="shared" si="0"/>
        <v>1.6313213703099511E-3</v>
      </c>
      <c r="D42" s="36">
        <f t="shared" si="0"/>
        <v>-0.18904109589041096</v>
      </c>
    </row>
    <row r="43" spans="2:4" ht="17.100000000000001" customHeight="1" thickBot="1" x14ac:dyDescent="0.25">
      <c r="B43" s="54" t="s">
        <v>193</v>
      </c>
      <c r="C43" s="36">
        <f t="shared" si="0"/>
        <v>-0.2711864406779661</v>
      </c>
      <c r="D43" s="36">
        <f t="shared" si="0"/>
        <v>-0.42727272727272725</v>
      </c>
    </row>
    <row r="44" spans="2:4" ht="17.100000000000001" customHeight="1" thickBot="1" x14ac:dyDescent="0.25">
      <c r="B44" s="54" t="s">
        <v>194</v>
      </c>
      <c r="C44" s="36">
        <f t="shared" si="0"/>
        <v>-0.32653061224489793</v>
      </c>
      <c r="D44" s="36">
        <f t="shared" si="0"/>
        <v>0.6</v>
      </c>
    </row>
    <row r="45" spans="2:4" ht="17.100000000000001" customHeight="1" thickBot="1" x14ac:dyDescent="0.25">
      <c r="B45" s="54" t="s">
        <v>195</v>
      </c>
      <c r="C45" s="36">
        <f t="shared" si="0"/>
        <v>0.91891891891891897</v>
      </c>
      <c r="D45" s="36">
        <f t="shared" si="0"/>
        <v>0.87962962962962965</v>
      </c>
    </row>
    <row r="46" spans="2:4" ht="17.100000000000001" customHeight="1" thickBot="1" x14ac:dyDescent="0.25">
      <c r="B46" s="54" t="s">
        <v>196</v>
      </c>
      <c r="C46" s="36">
        <f t="shared" si="0"/>
        <v>-0.1</v>
      </c>
      <c r="D46" s="36">
        <f t="shared" si="0"/>
        <v>0.14705882352941177</v>
      </c>
    </row>
    <row r="47" spans="2:4" ht="17.100000000000001" customHeight="1" thickBot="1" x14ac:dyDescent="0.25">
      <c r="B47" s="56" t="s">
        <v>197</v>
      </c>
      <c r="C47" s="65">
        <f t="shared" si="0"/>
        <v>3.6928164615101969E-2</v>
      </c>
      <c r="D47" s="65">
        <f t="shared" si="0"/>
        <v>-9.788900238338441E-2</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103</v>
      </c>
      <c r="D53" s="38" t="s">
        <v>104</v>
      </c>
      <c r="E53" s="38" t="s">
        <v>105</v>
      </c>
      <c r="F53" s="60" t="s">
        <v>106</v>
      </c>
      <c r="G53" s="38" t="s">
        <v>107</v>
      </c>
      <c r="H53" s="38" t="s">
        <v>316</v>
      </c>
      <c r="I53" s="12"/>
      <c r="J53" s="12"/>
      <c r="K53" s="12"/>
      <c r="L53" s="121">
        <v>45292</v>
      </c>
      <c r="M53" s="12"/>
      <c r="N53" s="119"/>
      <c r="O53" s="12"/>
      <c r="P53" s="12"/>
    </row>
    <row r="54" spans="2:28" ht="15" thickBot="1" x14ac:dyDescent="0.25">
      <c r="B54" s="54" t="s">
        <v>180</v>
      </c>
      <c r="C54" s="101">
        <f t="shared" ref="C54:H54" si="1">+C6/$L54*100000</f>
        <v>7.8513573303839799</v>
      </c>
      <c r="D54" s="101">
        <f t="shared" si="1"/>
        <v>8.6921683903672147</v>
      </c>
      <c r="E54" s="101">
        <f t="shared" si="1"/>
        <v>6.5106045590593649</v>
      </c>
      <c r="F54" s="101">
        <f t="shared" si="1"/>
        <v>7.7604588374128198</v>
      </c>
      <c r="G54" s="101">
        <f t="shared" si="1"/>
        <v>9.1693854784658058</v>
      </c>
      <c r="H54" s="101">
        <f t="shared" si="1"/>
        <v>8.4876467811821019</v>
      </c>
      <c r="I54" s="12"/>
      <c r="J54" s="12"/>
      <c r="K54" s="12"/>
      <c r="L54" s="12">
        <v>8801026</v>
      </c>
      <c r="M54" s="12"/>
      <c r="O54" s="12"/>
      <c r="P54" s="12"/>
    </row>
    <row r="55" spans="2:28" ht="15" thickBot="1" x14ac:dyDescent="0.25">
      <c r="B55" s="54" t="s">
        <v>181</v>
      </c>
      <c r="C55" s="101">
        <f t="shared" ref="C55:F71" si="2">+C7/$L55*100000</f>
        <v>8.9524123791886741</v>
      </c>
      <c r="D55" s="101">
        <f t="shared" si="2"/>
        <v>8.9524123791886741</v>
      </c>
      <c r="E55" s="101">
        <f t="shared" si="2"/>
        <v>8.3605173458538857</v>
      </c>
      <c r="F55" s="101">
        <f t="shared" si="2"/>
        <v>11.985874425029465</v>
      </c>
      <c r="G55" s="101">
        <f t="shared" ref="G55:H71" si="3">+G7/$L55*100000</f>
        <v>11.024044995860434</v>
      </c>
      <c r="H55" s="101">
        <f t="shared" si="3"/>
        <v>8.9524123791886741</v>
      </c>
      <c r="I55" s="12"/>
      <c r="J55" s="12"/>
      <c r="K55" s="12"/>
      <c r="L55" s="12">
        <v>1351591</v>
      </c>
      <c r="M55" s="12"/>
      <c r="O55" s="12"/>
      <c r="P55" s="12"/>
    </row>
    <row r="56" spans="2:28" ht="15" thickBot="1" x14ac:dyDescent="0.25">
      <c r="B56" s="54" t="s">
        <v>182</v>
      </c>
      <c r="C56" s="101">
        <f t="shared" si="2"/>
        <v>14.064990159459349</v>
      </c>
      <c r="D56" s="101">
        <f t="shared" si="2"/>
        <v>18.32410689788718</v>
      </c>
      <c r="E56" s="101">
        <f t="shared" si="2"/>
        <v>10.103021100456715</v>
      </c>
      <c r="F56" s="101">
        <f t="shared" si="2"/>
        <v>14.064990159459349</v>
      </c>
      <c r="G56" s="101">
        <f t="shared" si="3"/>
        <v>14.560236291834679</v>
      </c>
      <c r="H56" s="101">
        <f t="shared" si="3"/>
        <v>14.064990159459349</v>
      </c>
      <c r="I56" s="12"/>
      <c r="J56" s="12"/>
      <c r="K56" s="12"/>
      <c r="L56" s="12">
        <v>1009599</v>
      </c>
      <c r="M56" s="12"/>
      <c r="O56" s="12"/>
      <c r="P56" s="12"/>
    </row>
    <row r="57" spans="2:28" ht="15" thickBot="1" x14ac:dyDescent="0.25">
      <c r="B57" s="54" t="s">
        <v>183</v>
      </c>
      <c r="C57" s="101">
        <f t="shared" si="2"/>
        <v>14.69432555481227</v>
      </c>
      <c r="D57" s="101">
        <f t="shared" si="2"/>
        <v>15.830903222035317</v>
      </c>
      <c r="E57" s="101">
        <f t="shared" si="2"/>
        <v>14.85669379298699</v>
      </c>
      <c r="F57" s="101">
        <f t="shared" si="2"/>
        <v>15.100246150249072</v>
      </c>
      <c r="G57" s="101">
        <f t="shared" si="3"/>
        <v>20.214845652752793</v>
      </c>
      <c r="H57" s="101">
        <f t="shared" si="3"/>
        <v>16.561560293821564</v>
      </c>
      <c r="I57" s="12"/>
      <c r="J57" s="12"/>
      <c r="K57" s="12"/>
      <c r="L57" s="12">
        <v>1231768</v>
      </c>
      <c r="M57" s="12"/>
      <c r="O57" s="12"/>
      <c r="P57" s="12"/>
    </row>
    <row r="58" spans="2:28" ht="15" thickBot="1" x14ac:dyDescent="0.25">
      <c r="B58" s="54" t="s">
        <v>184</v>
      </c>
      <c r="C58" s="101">
        <f t="shared" si="2"/>
        <v>16.973727350124221</v>
      </c>
      <c r="D58" s="101">
        <f t="shared" si="2"/>
        <v>15.231686911558841</v>
      </c>
      <c r="E58" s="101">
        <f t="shared" si="2"/>
        <v>11.836941441533996</v>
      </c>
      <c r="F58" s="101">
        <f t="shared" si="2"/>
        <v>14.11499432273488</v>
      </c>
      <c r="G58" s="101">
        <f t="shared" si="3"/>
        <v>16.616385721700553</v>
      </c>
      <c r="H58" s="101">
        <f t="shared" si="3"/>
        <v>14.829677579582214</v>
      </c>
      <c r="I58" s="12"/>
      <c r="J58" s="12"/>
      <c r="K58" s="12"/>
      <c r="L58" s="12">
        <v>2238754</v>
      </c>
      <c r="M58" s="12"/>
      <c r="O58" s="12"/>
      <c r="P58" s="12"/>
    </row>
    <row r="59" spans="2:28" ht="15" thickBot="1" x14ac:dyDescent="0.25">
      <c r="B59" s="54" t="s">
        <v>185</v>
      </c>
      <c r="C59" s="101">
        <f t="shared" si="2"/>
        <v>12.355060751356943</v>
      </c>
      <c r="D59" s="101">
        <f t="shared" si="2"/>
        <v>10.49333926827576</v>
      </c>
      <c r="E59" s="101">
        <f t="shared" si="2"/>
        <v>5.9236592643492187</v>
      </c>
      <c r="F59" s="101">
        <f t="shared" si="2"/>
        <v>6.2621540794548878</v>
      </c>
      <c r="G59" s="101">
        <f t="shared" si="3"/>
        <v>10.324091860722923</v>
      </c>
      <c r="H59" s="101">
        <f t="shared" si="3"/>
        <v>6.7698963021133922</v>
      </c>
      <c r="I59" s="12"/>
      <c r="J59" s="12"/>
      <c r="K59" s="12"/>
      <c r="L59" s="12">
        <v>590851</v>
      </c>
      <c r="M59" s="12"/>
      <c r="O59" s="12"/>
      <c r="P59" s="12"/>
    </row>
    <row r="60" spans="2:28" ht="15" thickBot="1" x14ac:dyDescent="0.25">
      <c r="B60" s="54" t="s">
        <v>199</v>
      </c>
      <c r="C60" s="101">
        <f t="shared" si="2"/>
        <v>9.7420978206968982</v>
      </c>
      <c r="D60" s="101">
        <f t="shared" si="2"/>
        <v>10.578329393288907</v>
      </c>
      <c r="E60" s="101">
        <f t="shared" si="2"/>
        <v>5.5191283791072561</v>
      </c>
      <c r="F60" s="101">
        <f t="shared" si="2"/>
        <v>8.6549967763272875</v>
      </c>
      <c r="G60" s="101">
        <f t="shared" si="3"/>
        <v>8.8640546694752889</v>
      </c>
      <c r="H60" s="101">
        <f t="shared" si="3"/>
        <v>7.5260841533280756</v>
      </c>
      <c r="I60" s="12"/>
      <c r="J60" s="12"/>
      <c r="K60" s="12"/>
      <c r="L60" s="12">
        <v>2391682</v>
      </c>
      <c r="M60" s="12"/>
      <c r="O60" s="12"/>
      <c r="P60" s="12"/>
    </row>
    <row r="61" spans="2:28" ht="15" thickBot="1" x14ac:dyDescent="0.25">
      <c r="B61" s="54" t="s">
        <v>187</v>
      </c>
      <c r="C61" s="101">
        <f t="shared" si="2"/>
        <v>9.7413412543901376</v>
      </c>
      <c r="D61" s="101">
        <f t="shared" si="2"/>
        <v>9.9789349435216028</v>
      </c>
      <c r="E61" s="101">
        <f t="shared" si="2"/>
        <v>5.036986209587095</v>
      </c>
      <c r="F61" s="101">
        <f t="shared" si="2"/>
        <v>5.9398422282866692</v>
      </c>
      <c r="G61" s="101">
        <f t="shared" si="3"/>
        <v>7.935629216990991</v>
      </c>
      <c r="H61" s="101">
        <f t="shared" si="3"/>
        <v>6.6526232956810691</v>
      </c>
      <c r="I61" s="12"/>
      <c r="J61" s="12"/>
      <c r="K61" s="12"/>
      <c r="L61" s="12">
        <v>2104433</v>
      </c>
      <c r="M61" s="12"/>
      <c r="O61" s="12"/>
      <c r="P61" s="12"/>
    </row>
    <row r="62" spans="2:28" ht="15" thickBot="1" x14ac:dyDescent="0.25">
      <c r="B62" s="54" t="s">
        <v>188</v>
      </c>
      <c r="C62" s="101">
        <f t="shared" si="2"/>
        <v>17.348476348223112</v>
      </c>
      <c r="D62" s="101">
        <f t="shared" si="2"/>
        <v>19.682408058379746</v>
      </c>
      <c r="E62" s="101">
        <f t="shared" si="2"/>
        <v>12.880307619687949</v>
      </c>
      <c r="F62" s="101">
        <f t="shared" si="2"/>
        <v>19.220614083642868</v>
      </c>
      <c r="G62" s="101">
        <f t="shared" si="3"/>
        <v>19.245575920115133</v>
      </c>
      <c r="H62" s="101">
        <f t="shared" si="3"/>
        <v>18.134774197099411</v>
      </c>
      <c r="I62" s="12"/>
      <c r="J62" s="12"/>
      <c r="K62" s="12"/>
      <c r="L62" s="12">
        <v>8012231</v>
      </c>
      <c r="M62" s="12"/>
      <c r="O62" s="12"/>
      <c r="P62" s="12"/>
    </row>
    <row r="63" spans="2:28" ht="15" thickBot="1" x14ac:dyDescent="0.25">
      <c r="B63" s="54" t="s">
        <v>200</v>
      </c>
      <c r="C63" s="101">
        <f t="shared" si="2"/>
        <v>13.21606193313575</v>
      </c>
      <c r="D63" s="101">
        <f t="shared" si="2"/>
        <v>13.253660971352353</v>
      </c>
      <c r="E63" s="101">
        <f t="shared" si="2"/>
        <v>9.2681629203924967</v>
      </c>
      <c r="F63" s="101">
        <f t="shared" si="2"/>
        <v>11.580503770713545</v>
      </c>
      <c r="G63" s="101">
        <f t="shared" si="3"/>
        <v>11.110515793006014</v>
      </c>
      <c r="H63" s="101">
        <f t="shared" si="3"/>
        <v>11.298510984089027</v>
      </c>
      <c r="I63" s="12"/>
      <c r="J63" s="12"/>
      <c r="K63" s="12"/>
      <c r="L63" s="12">
        <v>5319285</v>
      </c>
      <c r="M63" s="12"/>
      <c r="O63" s="12"/>
      <c r="P63" s="12"/>
    </row>
    <row r="64" spans="2:28" ht="15" thickBot="1" x14ac:dyDescent="0.25">
      <c r="B64" s="54" t="s">
        <v>190</v>
      </c>
      <c r="C64" s="101">
        <f t="shared" si="2"/>
        <v>5.4044777520406644</v>
      </c>
      <c r="D64" s="101">
        <f t="shared" si="2"/>
        <v>5.3096623528820563</v>
      </c>
      <c r="E64" s="101">
        <f t="shared" si="2"/>
        <v>3.1289081722340693</v>
      </c>
      <c r="F64" s="101">
        <f t="shared" si="2"/>
        <v>5.1200315545648403</v>
      </c>
      <c r="G64" s="101">
        <f t="shared" si="3"/>
        <v>5.1200315545648403</v>
      </c>
      <c r="H64" s="101">
        <f t="shared" si="3"/>
        <v>5.4992931511992733</v>
      </c>
      <c r="I64" s="12"/>
      <c r="J64" s="12"/>
      <c r="K64" s="12"/>
      <c r="L64" s="12">
        <v>1054681</v>
      </c>
      <c r="M64" s="12"/>
      <c r="O64" s="12"/>
      <c r="P64" s="12"/>
    </row>
    <row r="65" spans="2:28" ht="15" thickBot="1" x14ac:dyDescent="0.25">
      <c r="B65" s="54" t="s">
        <v>191</v>
      </c>
      <c r="C65" s="101">
        <f t="shared" si="2"/>
        <v>10.237143238329935</v>
      </c>
      <c r="D65" s="101">
        <f t="shared" si="2"/>
        <v>10.421929217361161</v>
      </c>
      <c r="E65" s="101">
        <f t="shared" si="2"/>
        <v>5.765322545774259</v>
      </c>
      <c r="F65" s="101">
        <f t="shared" si="2"/>
        <v>9.0175557767238406</v>
      </c>
      <c r="G65" s="101">
        <f t="shared" si="3"/>
        <v>9.9045284760737271</v>
      </c>
      <c r="H65" s="101">
        <f t="shared" si="3"/>
        <v>10.089314455104953</v>
      </c>
      <c r="I65" s="12"/>
      <c r="J65" s="12"/>
      <c r="K65" s="12"/>
      <c r="L65" s="12">
        <v>2705833</v>
      </c>
      <c r="M65" s="12"/>
      <c r="O65" s="12"/>
      <c r="P65" s="12"/>
    </row>
    <row r="66" spans="2:28" ht="15" thickBot="1" x14ac:dyDescent="0.25">
      <c r="B66" s="54" t="s">
        <v>192</v>
      </c>
      <c r="C66" s="101">
        <f t="shared" si="2"/>
        <v>8.7455637307633278</v>
      </c>
      <c r="D66" s="101">
        <f t="shared" si="2"/>
        <v>10.41478225686334</v>
      </c>
      <c r="E66" s="101">
        <f t="shared" si="2"/>
        <v>6.6911409294094613</v>
      </c>
      <c r="F66" s="101">
        <f t="shared" si="2"/>
        <v>8.0322224802932336</v>
      </c>
      <c r="G66" s="101">
        <f t="shared" si="3"/>
        <v>8.7598305557727283</v>
      </c>
      <c r="H66" s="101">
        <f t="shared" si="3"/>
        <v>8.4459604055658879</v>
      </c>
      <c r="I66" s="12"/>
      <c r="J66" s="12"/>
      <c r="K66" s="12"/>
      <c r="L66" s="12">
        <v>7009268</v>
      </c>
      <c r="M66" s="12"/>
      <c r="O66" s="12"/>
      <c r="P66" s="12"/>
    </row>
    <row r="67" spans="2:28" ht="15" thickBot="1" x14ac:dyDescent="0.25">
      <c r="B67" s="54" t="s">
        <v>193</v>
      </c>
      <c r="C67" s="101">
        <f t="shared" si="2"/>
        <v>11.284724435955043</v>
      </c>
      <c r="D67" s="101">
        <f t="shared" si="2"/>
        <v>14.026211163333953</v>
      </c>
      <c r="E67" s="101">
        <f t="shared" si="2"/>
        <v>7.8419271504094379</v>
      </c>
      <c r="F67" s="101">
        <f t="shared" si="2"/>
        <v>10.073369835485293</v>
      </c>
      <c r="G67" s="101">
        <f t="shared" si="3"/>
        <v>8.2244601821367276</v>
      </c>
      <c r="H67" s="101">
        <f t="shared" si="3"/>
        <v>8.0331936662730836</v>
      </c>
      <c r="I67" s="12"/>
      <c r="J67" s="12"/>
      <c r="K67" s="12"/>
      <c r="L67" s="12">
        <v>1568492</v>
      </c>
      <c r="M67" s="12"/>
      <c r="O67" s="12"/>
      <c r="P67" s="12"/>
    </row>
    <row r="68" spans="2:28" ht="15" thickBot="1" x14ac:dyDescent="0.25">
      <c r="B68" s="54" t="s">
        <v>194</v>
      </c>
      <c r="C68" s="101">
        <f t="shared" si="2"/>
        <v>7.2235907732632798</v>
      </c>
      <c r="D68" s="101">
        <f t="shared" si="2"/>
        <v>4.422606595875477</v>
      </c>
      <c r="E68" s="101">
        <f t="shared" si="2"/>
        <v>3.3906650568378658</v>
      </c>
      <c r="F68" s="101">
        <f t="shared" si="2"/>
        <v>4.5700268157379931</v>
      </c>
      <c r="G68" s="101">
        <f t="shared" si="3"/>
        <v>4.8648672554630243</v>
      </c>
      <c r="H68" s="101">
        <f t="shared" si="3"/>
        <v>7.0761705534007637</v>
      </c>
      <c r="I68" s="12"/>
      <c r="J68" s="12"/>
      <c r="K68" s="12"/>
      <c r="L68" s="12">
        <v>678333</v>
      </c>
      <c r="M68" s="12"/>
      <c r="O68" s="12"/>
      <c r="P68" s="12"/>
    </row>
    <row r="69" spans="2:28" ht="15" thickBot="1" x14ac:dyDescent="0.25">
      <c r="B69" s="54" t="s">
        <v>195</v>
      </c>
      <c r="C69" s="101">
        <f t="shared" si="2"/>
        <v>4.9827533887212008</v>
      </c>
      <c r="D69" s="101">
        <f t="shared" si="2"/>
        <v>4.8480843782152228</v>
      </c>
      <c r="E69" s="101">
        <f t="shared" si="2"/>
        <v>5.6112087710824339</v>
      </c>
      <c r="F69" s="101">
        <f t="shared" si="2"/>
        <v>6.9130092059735579</v>
      </c>
      <c r="G69" s="101">
        <f t="shared" si="3"/>
        <v>9.5614997459244666</v>
      </c>
      <c r="H69" s="101">
        <f t="shared" si="3"/>
        <v>9.112603044237872</v>
      </c>
      <c r="I69" s="12"/>
      <c r="J69" s="12"/>
      <c r="K69" s="12"/>
      <c r="L69" s="12">
        <v>2227684</v>
      </c>
      <c r="M69" s="12"/>
      <c r="O69" s="12"/>
      <c r="P69" s="12"/>
    </row>
    <row r="70" spans="2:28" ht="15" thickBot="1" x14ac:dyDescent="0.25">
      <c r="B70" s="54" t="s">
        <v>196</v>
      </c>
      <c r="C70" s="101">
        <f t="shared" si="2"/>
        <v>12.338671865360412</v>
      </c>
      <c r="D70" s="101">
        <f t="shared" si="2"/>
        <v>10.487871085556352</v>
      </c>
      <c r="E70" s="101">
        <f t="shared" si="2"/>
        <v>6.7862695259482262</v>
      </c>
      <c r="F70" s="101">
        <f t="shared" si="2"/>
        <v>11.721738272092391</v>
      </c>
      <c r="G70" s="101">
        <f t="shared" si="3"/>
        <v>11.104804678824371</v>
      </c>
      <c r="H70" s="101">
        <f t="shared" si="3"/>
        <v>12.030205068726403</v>
      </c>
      <c r="I70" s="12"/>
      <c r="J70" s="12"/>
      <c r="K70" s="12"/>
      <c r="L70" s="12">
        <v>324184</v>
      </c>
      <c r="M70" s="12"/>
      <c r="O70" s="12"/>
      <c r="P70" s="12"/>
    </row>
    <row r="71" spans="2:28" ht="15" thickBot="1" x14ac:dyDescent="0.25">
      <c r="B71" s="56" t="s">
        <v>197</v>
      </c>
      <c r="C71" s="102">
        <f t="shared" si="2"/>
        <v>11.195051717210484</v>
      </c>
      <c r="D71" s="102">
        <f t="shared" si="2"/>
        <v>12.081523752874221</v>
      </c>
      <c r="E71" s="102">
        <f t="shared" si="2"/>
        <v>8.1962669654756173</v>
      </c>
      <c r="F71" s="102">
        <f t="shared" si="2"/>
        <v>10.810433919834338</v>
      </c>
      <c r="G71" s="102">
        <f t="shared" si="3"/>
        <v>11.608464429898213</v>
      </c>
      <c r="H71" s="102">
        <f t="shared" si="3"/>
        <v>10.898875445434202</v>
      </c>
      <c r="I71" s="12"/>
      <c r="J71" s="12"/>
      <c r="K71" s="12"/>
      <c r="L71" s="12">
        <v>48619695</v>
      </c>
      <c r="M71" s="12"/>
      <c r="N71" s="12"/>
      <c r="O71" s="12"/>
      <c r="P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c r="Z72" s="12"/>
      <c r="AA72" s="12"/>
      <c r="AB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26"/>
  <dimension ref="A2:AB75"/>
  <sheetViews>
    <sheetView topLeftCell="A23" zoomScaleNormal="100" workbookViewId="0">
      <selection activeCell="U41" sqref="U41"/>
    </sheetView>
  </sheetViews>
  <sheetFormatPr baseColWidth="10" defaultColWidth="11.42578125" defaultRowHeight="12.75" x14ac:dyDescent="0.2"/>
  <cols>
    <col min="1" max="1" width="10.42578125" style="12" customWidth="1"/>
    <col min="2" max="2" width="34.5703125" customWidth="1"/>
    <col min="3" max="10" width="12.42578125" customWidth="1"/>
    <col min="11" max="11" width="12" customWidth="1"/>
    <col min="12" max="13" width="12.42578125" hidden="1" customWidth="1"/>
    <col min="14" max="14" width="11.85546875" customWidth="1"/>
    <col min="15" max="15" width="0.140625" hidden="1" customWidth="1"/>
    <col min="16" max="16" width="15" hidden="1" customWidth="1"/>
    <col min="17" max="17" width="11.85546875" hidden="1" customWidth="1"/>
    <col min="18" max="18" width="14.140625" customWidth="1"/>
    <col min="19" max="19" width="12.85546875" customWidth="1"/>
    <col min="20" max="20" width="13.5703125" customWidth="1"/>
    <col min="21" max="22" width="12.42578125" customWidth="1"/>
    <col min="23" max="23" width="13.42578125" customWidth="1"/>
    <col min="24" max="61" width="12.42578125" customWidth="1"/>
  </cols>
  <sheetData>
    <row r="2" spans="1:13" ht="40.5" customHeight="1" x14ac:dyDescent="0.25">
      <c r="B2" s="10"/>
      <c r="M2" s="89"/>
    </row>
    <row r="3" spans="1:13" ht="27.95" customHeight="1" x14ac:dyDescent="0.2">
      <c r="B3" s="53"/>
      <c r="C3" s="52"/>
      <c r="D3" s="12"/>
      <c r="E3" s="12"/>
      <c r="F3" s="12"/>
      <c r="G3" s="12"/>
      <c r="H3" s="12"/>
      <c r="I3" s="12"/>
      <c r="J3" s="12"/>
      <c r="K3" s="12"/>
      <c r="L3" s="12"/>
    </row>
    <row r="4" spans="1:13" x14ac:dyDescent="0.2">
      <c r="B4" s="12"/>
      <c r="C4" s="12"/>
      <c r="D4" s="12"/>
      <c r="E4" s="12"/>
      <c r="F4" s="12"/>
      <c r="G4" s="12"/>
      <c r="H4" s="12"/>
      <c r="I4" s="12"/>
      <c r="J4" s="12"/>
      <c r="K4" s="12"/>
      <c r="L4" s="12"/>
    </row>
    <row r="5" spans="1:13" ht="39" customHeight="1" x14ac:dyDescent="0.2">
      <c r="B5" s="12"/>
      <c r="C5" s="38" t="s">
        <v>103</v>
      </c>
      <c r="D5" s="38" t="s">
        <v>104</v>
      </c>
      <c r="E5" s="38" t="s">
        <v>105</v>
      </c>
      <c r="F5" s="60" t="s">
        <v>106</v>
      </c>
      <c r="G5" s="38" t="s">
        <v>107</v>
      </c>
      <c r="H5" s="38" t="s">
        <v>316</v>
      </c>
    </row>
    <row r="6" spans="1:13" ht="17.100000000000001" customHeight="1" thickBot="1" x14ac:dyDescent="0.25">
      <c r="B6" s="54" t="s">
        <v>180</v>
      </c>
      <c r="C6" s="40">
        <v>101</v>
      </c>
      <c r="D6" s="40">
        <v>77</v>
      </c>
      <c r="E6" s="40">
        <v>66</v>
      </c>
      <c r="F6" s="40">
        <v>77</v>
      </c>
      <c r="G6" s="40">
        <v>78</v>
      </c>
      <c r="H6" s="40">
        <v>51</v>
      </c>
    </row>
    <row r="7" spans="1:13" ht="17.100000000000001" customHeight="1" thickBot="1" x14ac:dyDescent="0.25">
      <c r="B7" s="54" t="s">
        <v>181</v>
      </c>
      <c r="C7" s="40">
        <v>8</v>
      </c>
      <c r="D7" s="40">
        <v>8</v>
      </c>
      <c r="E7" s="40">
        <v>3</v>
      </c>
      <c r="F7" s="40">
        <v>10</v>
      </c>
      <c r="G7" s="40">
        <v>12</v>
      </c>
      <c r="H7" s="40">
        <v>8</v>
      </c>
    </row>
    <row r="8" spans="1:13" ht="17.100000000000001" customHeight="1" thickBot="1" x14ac:dyDescent="0.25">
      <c r="B8" s="54" t="s">
        <v>182</v>
      </c>
      <c r="C8" s="40">
        <v>13</v>
      </c>
      <c r="D8" s="40">
        <v>18</v>
      </c>
      <c r="E8" s="40">
        <v>8</v>
      </c>
      <c r="F8" s="40">
        <v>6</v>
      </c>
      <c r="G8" s="40">
        <v>13</v>
      </c>
      <c r="H8" s="40">
        <v>10</v>
      </c>
    </row>
    <row r="9" spans="1:13" ht="17.100000000000001" customHeight="1" thickBot="1" x14ac:dyDescent="0.25">
      <c r="B9" s="54" t="s">
        <v>183</v>
      </c>
      <c r="C9" s="40">
        <v>11</v>
      </c>
      <c r="D9" s="40">
        <v>11</v>
      </c>
      <c r="E9" s="40">
        <v>13</v>
      </c>
      <c r="F9" s="40">
        <v>4</v>
      </c>
      <c r="G9" s="40">
        <v>6</v>
      </c>
      <c r="H9" s="40">
        <v>10</v>
      </c>
    </row>
    <row r="10" spans="1:13" ht="17.100000000000001" customHeight="1" thickBot="1" x14ac:dyDescent="0.25">
      <c r="B10" s="54" t="s">
        <v>184</v>
      </c>
      <c r="C10" s="40">
        <v>22</v>
      </c>
      <c r="D10" s="40">
        <v>37</v>
      </c>
      <c r="E10" s="40">
        <v>30</v>
      </c>
      <c r="F10" s="40">
        <v>35</v>
      </c>
      <c r="G10" s="40">
        <v>22</v>
      </c>
      <c r="H10" s="40">
        <v>24</v>
      </c>
    </row>
    <row r="11" spans="1:13" ht="17.100000000000001" customHeight="1" thickBot="1" x14ac:dyDescent="0.25">
      <c r="A11" s="67"/>
      <c r="B11" s="54" t="s">
        <v>185</v>
      </c>
      <c r="C11" s="40">
        <v>5</v>
      </c>
      <c r="D11" s="40">
        <v>3</v>
      </c>
      <c r="E11" s="40">
        <v>3</v>
      </c>
      <c r="F11" s="40">
        <v>5</v>
      </c>
      <c r="G11" s="40">
        <v>4</v>
      </c>
      <c r="H11" s="40">
        <v>1</v>
      </c>
    </row>
    <row r="12" spans="1:13" ht="17.100000000000001" customHeight="1" thickBot="1" x14ac:dyDescent="0.25">
      <c r="A12" s="67"/>
      <c r="B12" s="54" t="s">
        <v>186</v>
      </c>
      <c r="C12" s="40">
        <v>24</v>
      </c>
      <c r="D12" s="40">
        <v>26</v>
      </c>
      <c r="E12" s="40">
        <v>35</v>
      </c>
      <c r="F12" s="40">
        <v>15</v>
      </c>
      <c r="G12" s="40">
        <v>17</v>
      </c>
      <c r="H12" s="40">
        <v>24</v>
      </c>
    </row>
    <row r="13" spans="1:13" ht="17.100000000000001" customHeight="1" thickBot="1" x14ac:dyDescent="0.25">
      <c r="A13" s="67"/>
      <c r="B13" s="54" t="s">
        <v>187</v>
      </c>
      <c r="C13" s="40">
        <v>10</v>
      </c>
      <c r="D13" s="40">
        <v>10</v>
      </c>
      <c r="E13" s="40">
        <v>8</v>
      </c>
      <c r="F13" s="40">
        <v>9</v>
      </c>
      <c r="G13" s="40">
        <v>19</v>
      </c>
      <c r="H13" s="40">
        <v>27</v>
      </c>
    </row>
    <row r="14" spans="1:13" ht="17.100000000000001" customHeight="1" thickBot="1" x14ac:dyDescent="0.25">
      <c r="A14" s="67"/>
      <c r="B14" s="54" t="s">
        <v>188</v>
      </c>
      <c r="C14" s="40">
        <v>197</v>
      </c>
      <c r="D14" s="40">
        <v>192</v>
      </c>
      <c r="E14" s="40">
        <v>106</v>
      </c>
      <c r="F14" s="40">
        <v>226</v>
      </c>
      <c r="G14" s="40">
        <v>212</v>
      </c>
      <c r="H14" s="40">
        <v>183</v>
      </c>
    </row>
    <row r="15" spans="1:13" ht="17.100000000000001" customHeight="1" thickBot="1" x14ac:dyDescent="0.25">
      <c r="A15" s="67"/>
      <c r="B15" s="54" t="s">
        <v>189</v>
      </c>
      <c r="C15" s="40">
        <v>53</v>
      </c>
      <c r="D15" s="40">
        <v>48</v>
      </c>
      <c r="E15" s="40">
        <v>50</v>
      </c>
      <c r="F15" s="40">
        <v>27</v>
      </c>
      <c r="G15" s="40">
        <v>49</v>
      </c>
      <c r="H15" s="40">
        <v>33</v>
      </c>
    </row>
    <row r="16" spans="1:13" ht="17.100000000000001" customHeight="1" thickBot="1" x14ac:dyDescent="0.25">
      <c r="B16" s="54" t="s">
        <v>190</v>
      </c>
      <c r="C16" s="40">
        <v>7</v>
      </c>
      <c r="D16" s="40">
        <v>8</v>
      </c>
      <c r="E16" s="40">
        <v>8</v>
      </c>
      <c r="F16" s="40">
        <v>4</v>
      </c>
      <c r="G16" s="40">
        <v>5</v>
      </c>
      <c r="H16" s="40">
        <v>9</v>
      </c>
    </row>
    <row r="17" spans="2:10" ht="17.100000000000001" customHeight="1" thickBot="1" x14ac:dyDescent="0.25">
      <c r="B17" s="54" t="s">
        <v>191</v>
      </c>
      <c r="C17" s="40">
        <v>11</v>
      </c>
      <c r="D17" s="40">
        <v>16</v>
      </c>
      <c r="E17" s="40">
        <v>13</v>
      </c>
      <c r="F17" s="40">
        <v>11</v>
      </c>
      <c r="G17" s="40">
        <v>13</v>
      </c>
      <c r="H17" s="40">
        <v>15</v>
      </c>
    </row>
    <row r="18" spans="2:10" ht="17.100000000000001" customHeight="1" thickBot="1" x14ac:dyDescent="0.25">
      <c r="B18" s="54" t="s">
        <v>192</v>
      </c>
      <c r="C18" s="40">
        <v>23</v>
      </c>
      <c r="D18" s="40">
        <v>21</v>
      </c>
      <c r="E18" s="40">
        <v>21</v>
      </c>
      <c r="F18" s="40">
        <v>23</v>
      </c>
      <c r="G18" s="40">
        <v>20</v>
      </c>
      <c r="H18" s="40">
        <v>22</v>
      </c>
    </row>
    <row r="19" spans="2:10" ht="17.100000000000001" customHeight="1" thickBot="1" x14ac:dyDescent="0.25">
      <c r="B19" s="54" t="s">
        <v>193</v>
      </c>
      <c r="C19" s="40">
        <v>31</v>
      </c>
      <c r="D19" s="40">
        <v>21</v>
      </c>
      <c r="E19" s="40">
        <v>21</v>
      </c>
      <c r="F19" s="40">
        <v>29</v>
      </c>
      <c r="G19" s="40">
        <v>17</v>
      </c>
      <c r="H19" s="40">
        <v>15</v>
      </c>
    </row>
    <row r="20" spans="2:10" ht="17.100000000000001" customHeight="1" thickBot="1" x14ac:dyDescent="0.25">
      <c r="B20" s="54" t="s">
        <v>194</v>
      </c>
      <c r="C20" s="40">
        <v>3</v>
      </c>
      <c r="D20" s="40">
        <v>0</v>
      </c>
      <c r="E20" s="40">
        <v>1</v>
      </c>
      <c r="F20" s="40">
        <v>2</v>
      </c>
      <c r="G20" s="40">
        <v>1</v>
      </c>
      <c r="H20" s="40">
        <v>0</v>
      </c>
    </row>
    <row r="21" spans="2:10" ht="17.100000000000001" customHeight="1" thickBot="1" x14ac:dyDescent="0.25">
      <c r="B21" s="54" t="s">
        <v>195</v>
      </c>
      <c r="C21" s="40">
        <v>3</v>
      </c>
      <c r="D21" s="40">
        <v>9</v>
      </c>
      <c r="E21" s="40">
        <v>8</v>
      </c>
      <c r="F21" s="40">
        <v>12</v>
      </c>
      <c r="G21" s="40">
        <v>9</v>
      </c>
      <c r="H21" s="40">
        <v>8</v>
      </c>
    </row>
    <row r="22" spans="2:10" ht="17.100000000000001" customHeight="1" thickBot="1" x14ac:dyDescent="0.25">
      <c r="B22" s="54" t="s">
        <v>196</v>
      </c>
      <c r="C22" s="40">
        <v>11</v>
      </c>
      <c r="D22" s="40">
        <v>2</v>
      </c>
      <c r="E22" s="40">
        <v>2</v>
      </c>
      <c r="F22" s="40">
        <v>2</v>
      </c>
      <c r="G22" s="40">
        <v>4</v>
      </c>
      <c r="H22" s="40">
        <v>4</v>
      </c>
    </row>
    <row r="23" spans="2:10" ht="17.100000000000001" customHeight="1" thickBot="1" x14ac:dyDescent="0.25">
      <c r="B23" s="56" t="s">
        <v>197</v>
      </c>
      <c r="C23" s="57">
        <v>533</v>
      </c>
      <c r="D23" s="57">
        <v>507</v>
      </c>
      <c r="E23" s="57">
        <v>396</v>
      </c>
      <c r="F23" s="57">
        <v>497</v>
      </c>
      <c r="G23" s="57">
        <v>501</v>
      </c>
      <c r="H23" s="57">
        <v>444</v>
      </c>
    </row>
    <row r="24" spans="2:10" x14ac:dyDescent="0.2">
      <c r="J24" s="92"/>
    </row>
    <row r="26" spans="2:10" ht="15" x14ac:dyDescent="0.2">
      <c r="B26" s="73"/>
      <c r="C26" s="73"/>
      <c r="D26" s="73"/>
      <c r="E26" s="73"/>
    </row>
    <row r="27" spans="2:10" ht="15" x14ac:dyDescent="0.2">
      <c r="B27" s="53"/>
      <c r="C27" s="12"/>
      <c r="D27" s="12"/>
      <c r="E27" s="12"/>
      <c r="F27" s="12"/>
      <c r="G27" s="12"/>
    </row>
    <row r="28" spans="2:10" x14ac:dyDescent="0.2">
      <c r="B28" s="12"/>
      <c r="C28" s="12"/>
      <c r="D28" s="12"/>
      <c r="E28" s="12"/>
      <c r="F28" s="12"/>
      <c r="G28" s="12"/>
    </row>
    <row r="29" spans="2:10" ht="39" customHeight="1" x14ac:dyDescent="0.2">
      <c r="B29" s="12"/>
      <c r="C29" s="39" t="s">
        <v>198</v>
      </c>
      <c r="D29" s="39" t="s">
        <v>317</v>
      </c>
    </row>
    <row r="30" spans="2:10" ht="17.100000000000001" customHeight="1" thickBot="1" x14ac:dyDescent="0.25">
      <c r="B30" s="54" t="s">
        <v>180</v>
      </c>
      <c r="C30" s="36">
        <f t="shared" ref="C30:D47" si="0">+(G6-C6)/C6</f>
        <v>-0.22772277227722773</v>
      </c>
      <c r="D30" s="36">
        <f t="shared" si="0"/>
        <v>-0.33766233766233766</v>
      </c>
    </row>
    <row r="31" spans="2:10" ht="17.100000000000001" customHeight="1" thickBot="1" x14ac:dyDescent="0.25">
      <c r="B31" s="54" t="s">
        <v>181</v>
      </c>
      <c r="C31" s="36">
        <f t="shared" si="0"/>
        <v>0.5</v>
      </c>
      <c r="D31" s="36">
        <f t="shared" si="0"/>
        <v>0</v>
      </c>
    </row>
    <row r="32" spans="2:10" ht="17.100000000000001" customHeight="1" thickBot="1" x14ac:dyDescent="0.25">
      <c r="B32" s="54" t="s">
        <v>182</v>
      </c>
      <c r="C32" s="36">
        <f t="shared" si="0"/>
        <v>0</v>
      </c>
      <c r="D32" s="36">
        <f t="shared" si="0"/>
        <v>-0.44444444444444442</v>
      </c>
    </row>
    <row r="33" spans="2:4" ht="17.100000000000001" customHeight="1" thickBot="1" x14ac:dyDescent="0.25">
      <c r="B33" s="54" t="s">
        <v>183</v>
      </c>
      <c r="C33" s="36">
        <f t="shared" si="0"/>
        <v>-0.45454545454545453</v>
      </c>
      <c r="D33" s="36">
        <f t="shared" si="0"/>
        <v>-9.0909090909090912E-2</v>
      </c>
    </row>
    <row r="34" spans="2:4" ht="17.100000000000001" customHeight="1" thickBot="1" x14ac:dyDescent="0.25">
      <c r="B34" s="54" t="s">
        <v>184</v>
      </c>
      <c r="C34" s="36">
        <f t="shared" si="0"/>
        <v>0</v>
      </c>
      <c r="D34" s="36">
        <f t="shared" si="0"/>
        <v>-0.35135135135135137</v>
      </c>
    </row>
    <row r="35" spans="2:4" ht="17.100000000000001" customHeight="1" thickBot="1" x14ac:dyDescent="0.25">
      <c r="B35" s="54" t="s">
        <v>185</v>
      </c>
      <c r="C35" s="36">
        <f t="shared" si="0"/>
        <v>-0.2</v>
      </c>
      <c r="D35" s="36">
        <f t="shared" si="0"/>
        <v>-0.66666666666666663</v>
      </c>
    </row>
    <row r="36" spans="2:4" ht="17.100000000000001" customHeight="1" thickBot="1" x14ac:dyDescent="0.25">
      <c r="B36" s="54" t="s">
        <v>186</v>
      </c>
      <c r="C36" s="36">
        <f t="shared" si="0"/>
        <v>-0.29166666666666669</v>
      </c>
      <c r="D36" s="36">
        <f t="shared" si="0"/>
        <v>-7.6923076923076927E-2</v>
      </c>
    </row>
    <row r="37" spans="2:4" ht="17.100000000000001" customHeight="1" thickBot="1" x14ac:dyDescent="0.25">
      <c r="B37" s="54" t="s">
        <v>187</v>
      </c>
      <c r="C37" s="36">
        <f t="shared" si="0"/>
        <v>0.9</v>
      </c>
      <c r="D37" s="36">
        <f t="shared" si="0"/>
        <v>1.7</v>
      </c>
    </row>
    <row r="38" spans="2:4" ht="17.100000000000001" customHeight="1" thickBot="1" x14ac:dyDescent="0.25">
      <c r="B38" s="54" t="s">
        <v>188</v>
      </c>
      <c r="C38" s="36">
        <f t="shared" si="0"/>
        <v>7.6142131979695438E-2</v>
      </c>
      <c r="D38" s="36">
        <f t="shared" si="0"/>
        <v>-4.6875E-2</v>
      </c>
    </row>
    <row r="39" spans="2:4" ht="17.100000000000001" customHeight="1" thickBot="1" x14ac:dyDescent="0.25">
      <c r="B39" s="54" t="s">
        <v>189</v>
      </c>
      <c r="C39" s="36">
        <f t="shared" si="0"/>
        <v>-7.5471698113207544E-2</v>
      </c>
      <c r="D39" s="36">
        <f t="shared" si="0"/>
        <v>-0.3125</v>
      </c>
    </row>
    <row r="40" spans="2:4" ht="17.100000000000001" customHeight="1" thickBot="1" x14ac:dyDescent="0.25">
      <c r="B40" s="54" t="s">
        <v>190</v>
      </c>
      <c r="C40" s="36">
        <f t="shared" si="0"/>
        <v>-0.2857142857142857</v>
      </c>
      <c r="D40" s="36">
        <f t="shared" si="0"/>
        <v>0.125</v>
      </c>
    </row>
    <row r="41" spans="2:4" ht="17.100000000000001" customHeight="1" thickBot="1" x14ac:dyDescent="0.25">
      <c r="B41" s="54" t="s">
        <v>191</v>
      </c>
      <c r="C41" s="36">
        <f t="shared" si="0"/>
        <v>0.18181818181818182</v>
      </c>
      <c r="D41" s="36">
        <f t="shared" si="0"/>
        <v>-6.25E-2</v>
      </c>
    </row>
    <row r="42" spans="2:4" ht="17.100000000000001" customHeight="1" thickBot="1" x14ac:dyDescent="0.25">
      <c r="B42" s="54" t="s">
        <v>192</v>
      </c>
      <c r="C42" s="36">
        <f t="shared" si="0"/>
        <v>-0.13043478260869565</v>
      </c>
      <c r="D42" s="36">
        <f t="shared" si="0"/>
        <v>4.7619047619047616E-2</v>
      </c>
    </row>
    <row r="43" spans="2:4" ht="17.100000000000001" customHeight="1" thickBot="1" x14ac:dyDescent="0.25">
      <c r="B43" s="54" t="s">
        <v>193</v>
      </c>
      <c r="C43" s="36">
        <f t="shared" si="0"/>
        <v>-0.45161290322580644</v>
      </c>
      <c r="D43" s="36">
        <f t="shared" si="0"/>
        <v>-0.2857142857142857</v>
      </c>
    </row>
    <row r="44" spans="2:4" ht="17.100000000000001" customHeight="1" thickBot="1" x14ac:dyDescent="0.25">
      <c r="B44" s="54" t="s">
        <v>194</v>
      </c>
      <c r="C44" s="36">
        <f t="shared" si="0"/>
        <v>-0.66666666666666663</v>
      </c>
      <c r="D44" s="36" t="s">
        <v>321</v>
      </c>
    </row>
    <row r="45" spans="2:4" ht="17.100000000000001" customHeight="1" thickBot="1" x14ac:dyDescent="0.25">
      <c r="B45" s="54" t="s">
        <v>195</v>
      </c>
      <c r="C45" s="36">
        <f t="shared" si="0"/>
        <v>2</v>
      </c>
      <c r="D45" s="36">
        <f t="shared" si="0"/>
        <v>-0.1111111111111111</v>
      </c>
    </row>
    <row r="46" spans="2:4" ht="17.100000000000001" customHeight="1" thickBot="1" x14ac:dyDescent="0.25">
      <c r="B46" s="54" t="s">
        <v>196</v>
      </c>
      <c r="C46" s="36">
        <f t="shared" si="0"/>
        <v>-0.63636363636363635</v>
      </c>
      <c r="D46" s="36">
        <f t="shared" si="0"/>
        <v>1</v>
      </c>
    </row>
    <row r="47" spans="2:4" ht="17.100000000000001" customHeight="1" thickBot="1" x14ac:dyDescent="0.25">
      <c r="B47" s="56" t="s">
        <v>197</v>
      </c>
      <c r="C47" s="65">
        <f t="shared" si="0"/>
        <v>-6.0037523452157598E-2</v>
      </c>
      <c r="D47" s="65">
        <f t="shared" si="0"/>
        <v>-0.1242603550295858</v>
      </c>
    </row>
    <row r="50" spans="2:28"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2:28" x14ac:dyDescent="0.2">
      <c r="B51" s="12"/>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2:28" x14ac:dyDescent="0.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2:28" ht="39" customHeight="1" x14ac:dyDescent="0.2">
      <c r="B53" s="12"/>
      <c r="C53" s="38" t="s">
        <v>103</v>
      </c>
      <c r="D53" s="38" t="s">
        <v>104</v>
      </c>
      <c r="E53" s="38" t="s">
        <v>105</v>
      </c>
      <c r="F53" s="60" t="s">
        <v>106</v>
      </c>
      <c r="G53" s="38" t="s">
        <v>107</v>
      </c>
      <c r="H53" s="38" t="s">
        <v>316</v>
      </c>
      <c r="I53" s="12"/>
      <c r="J53" s="12"/>
      <c r="K53" s="12"/>
      <c r="L53" s="121">
        <v>45292</v>
      </c>
      <c r="M53" s="12"/>
      <c r="N53" s="118"/>
      <c r="O53" s="12"/>
      <c r="P53" s="12"/>
    </row>
    <row r="54" spans="2:28" ht="15" thickBot="1" x14ac:dyDescent="0.25">
      <c r="B54" s="54" t="s">
        <v>180</v>
      </c>
      <c r="C54" s="101">
        <f t="shared" ref="C54:H54" si="1">+C6/$L54*100000</f>
        <v>1.1475934737609002</v>
      </c>
      <c r="D54" s="101">
        <f t="shared" si="1"/>
        <v>0.87489799484741881</v>
      </c>
      <c r="E54" s="101">
        <f t="shared" si="1"/>
        <v>0.74991256701207332</v>
      </c>
      <c r="F54" s="101">
        <f t="shared" si="1"/>
        <v>0.87489799484741881</v>
      </c>
      <c r="G54" s="101">
        <f t="shared" si="1"/>
        <v>0.88626030646881404</v>
      </c>
      <c r="H54" s="101">
        <f t="shared" si="1"/>
        <v>0.57947789269114758</v>
      </c>
      <c r="I54" s="12"/>
      <c r="J54" s="12"/>
      <c r="K54" s="12"/>
      <c r="L54" s="12">
        <v>8801026</v>
      </c>
      <c r="M54" s="12"/>
      <c r="N54" s="12"/>
      <c r="O54" s="12"/>
      <c r="P54" s="12"/>
    </row>
    <row r="55" spans="2:28" ht="15" thickBot="1" x14ac:dyDescent="0.25">
      <c r="B55" s="54" t="s">
        <v>181</v>
      </c>
      <c r="C55" s="101">
        <f t="shared" ref="C55:F71" si="2">+C7/$L55*100000</f>
        <v>0.59189503333478832</v>
      </c>
      <c r="D55" s="101">
        <f t="shared" si="2"/>
        <v>0.59189503333478832</v>
      </c>
      <c r="E55" s="101">
        <f t="shared" si="2"/>
        <v>0.22196063750054565</v>
      </c>
      <c r="F55" s="101">
        <f t="shared" si="2"/>
        <v>0.73986879166848551</v>
      </c>
      <c r="G55" s="101">
        <f t="shared" ref="G55:H71" si="3">+G7/$L55*100000</f>
        <v>0.8878425500021826</v>
      </c>
      <c r="H55" s="101">
        <f t="shared" si="3"/>
        <v>0.59189503333478832</v>
      </c>
      <c r="I55" s="12"/>
      <c r="J55" s="12"/>
      <c r="K55" s="12"/>
      <c r="L55" s="12">
        <v>1351591</v>
      </c>
      <c r="M55" s="12"/>
      <c r="N55" s="12"/>
      <c r="O55" s="12"/>
      <c r="P55" s="12"/>
    </row>
    <row r="56" spans="2:28" ht="15" thickBot="1" x14ac:dyDescent="0.25">
      <c r="B56" s="54" t="s">
        <v>182</v>
      </c>
      <c r="C56" s="101">
        <f t="shared" si="2"/>
        <v>1.2876399441758559</v>
      </c>
      <c r="D56" s="101">
        <f t="shared" si="2"/>
        <v>1.7828860765511851</v>
      </c>
      <c r="E56" s="101">
        <f t="shared" si="2"/>
        <v>0.7923938118005267</v>
      </c>
      <c r="F56" s="101">
        <f t="shared" si="2"/>
        <v>0.59429535885039497</v>
      </c>
      <c r="G56" s="101">
        <f t="shared" si="3"/>
        <v>1.2876399441758559</v>
      </c>
      <c r="H56" s="101">
        <f t="shared" si="3"/>
        <v>0.99049226475065832</v>
      </c>
      <c r="I56" s="12"/>
      <c r="J56" s="12"/>
      <c r="K56" s="12"/>
      <c r="L56" s="12">
        <v>1009599</v>
      </c>
      <c r="M56" s="12"/>
      <c r="N56" s="12"/>
      <c r="O56" s="12"/>
      <c r="P56" s="12"/>
    </row>
    <row r="57" spans="2:28" ht="15" thickBot="1" x14ac:dyDescent="0.25">
      <c r="B57" s="54" t="s">
        <v>183</v>
      </c>
      <c r="C57" s="101">
        <f t="shared" si="2"/>
        <v>0.89302530996096663</v>
      </c>
      <c r="D57" s="101">
        <f t="shared" si="2"/>
        <v>0.89302530996096663</v>
      </c>
      <c r="E57" s="101">
        <f t="shared" si="2"/>
        <v>1.055393548135688</v>
      </c>
      <c r="F57" s="101">
        <f t="shared" si="2"/>
        <v>0.32473647634944242</v>
      </c>
      <c r="G57" s="101">
        <f t="shared" si="3"/>
        <v>0.48710471452416365</v>
      </c>
      <c r="H57" s="101">
        <f t="shared" si="3"/>
        <v>0.81184119087360607</v>
      </c>
      <c r="I57" s="12"/>
      <c r="J57" s="12"/>
      <c r="K57" s="12"/>
      <c r="L57" s="12">
        <v>1231768</v>
      </c>
      <c r="M57" s="12"/>
      <c r="N57" s="12"/>
      <c r="O57" s="12"/>
      <c r="P57" s="12"/>
    </row>
    <row r="58" spans="2:28" ht="15" thickBot="1" x14ac:dyDescent="0.25">
      <c r="B58" s="54" t="s">
        <v>184</v>
      </c>
      <c r="C58" s="101">
        <f t="shared" si="2"/>
        <v>0.98268947816508645</v>
      </c>
      <c r="D58" s="101">
        <f t="shared" si="2"/>
        <v>1.6527050314594636</v>
      </c>
      <c r="E58" s="101">
        <f t="shared" si="2"/>
        <v>1.3400311065887542</v>
      </c>
      <c r="F58" s="101">
        <f t="shared" si="2"/>
        <v>1.5633696243535464</v>
      </c>
      <c r="G58" s="101">
        <f t="shared" si="3"/>
        <v>0.98268947816508645</v>
      </c>
      <c r="H58" s="101">
        <f t="shared" si="3"/>
        <v>1.0720248852710035</v>
      </c>
      <c r="I58" s="12"/>
      <c r="J58" s="12"/>
      <c r="K58" s="12"/>
      <c r="L58" s="12">
        <v>2238754</v>
      </c>
      <c r="M58" s="12"/>
      <c r="N58" s="12"/>
      <c r="O58" s="12"/>
      <c r="P58" s="12"/>
    </row>
    <row r="59" spans="2:28" ht="15" thickBot="1" x14ac:dyDescent="0.25">
      <c r="B59" s="54" t="s">
        <v>185</v>
      </c>
      <c r="C59" s="101">
        <f t="shared" si="2"/>
        <v>0.84623703776417403</v>
      </c>
      <c r="D59" s="101">
        <f t="shared" si="2"/>
        <v>0.50774222265850444</v>
      </c>
      <c r="E59" s="101">
        <f t="shared" si="2"/>
        <v>0.50774222265850444</v>
      </c>
      <c r="F59" s="101">
        <f t="shared" si="2"/>
        <v>0.84623703776417403</v>
      </c>
      <c r="G59" s="101">
        <f t="shared" si="3"/>
        <v>0.67698963021133918</v>
      </c>
      <c r="H59" s="101">
        <f t="shared" si="3"/>
        <v>0.16924740755283479</v>
      </c>
      <c r="I59" s="12"/>
      <c r="J59" s="12"/>
      <c r="K59" s="12"/>
      <c r="L59" s="12">
        <v>590851</v>
      </c>
      <c r="M59" s="12"/>
      <c r="N59" s="12"/>
      <c r="O59" s="12"/>
      <c r="P59" s="12"/>
    </row>
    <row r="60" spans="2:28" ht="15" thickBot="1" x14ac:dyDescent="0.25">
      <c r="B60" s="54" t="s">
        <v>199</v>
      </c>
      <c r="C60" s="101">
        <f t="shared" si="2"/>
        <v>1.0034778871104102</v>
      </c>
      <c r="D60" s="101">
        <f t="shared" si="2"/>
        <v>1.087101044369611</v>
      </c>
      <c r="E60" s="101">
        <f t="shared" si="2"/>
        <v>1.4634052520360148</v>
      </c>
      <c r="F60" s="101">
        <f t="shared" si="2"/>
        <v>0.62717367944400626</v>
      </c>
      <c r="G60" s="101">
        <f t="shared" si="3"/>
        <v>0.71079683670320715</v>
      </c>
      <c r="H60" s="101">
        <f t="shared" si="3"/>
        <v>1.0034778871104102</v>
      </c>
      <c r="I60" s="12"/>
      <c r="J60" s="12"/>
      <c r="K60" s="12"/>
      <c r="L60" s="12">
        <v>2391682</v>
      </c>
      <c r="M60" s="12"/>
      <c r="N60" s="12"/>
      <c r="O60" s="12"/>
      <c r="P60" s="12"/>
    </row>
    <row r="61" spans="2:28" ht="15" thickBot="1" x14ac:dyDescent="0.25">
      <c r="B61" s="54" t="s">
        <v>187</v>
      </c>
      <c r="C61" s="101">
        <f t="shared" si="2"/>
        <v>0.47518737826293356</v>
      </c>
      <c r="D61" s="101">
        <f t="shared" si="2"/>
        <v>0.47518737826293356</v>
      </c>
      <c r="E61" s="101">
        <f t="shared" si="2"/>
        <v>0.38014990261034681</v>
      </c>
      <c r="F61" s="101">
        <f t="shared" si="2"/>
        <v>0.42766864043664021</v>
      </c>
      <c r="G61" s="101">
        <f t="shared" si="3"/>
        <v>0.90285601869957377</v>
      </c>
      <c r="H61" s="101">
        <f t="shared" si="3"/>
        <v>1.2830059213099205</v>
      </c>
      <c r="I61" s="12"/>
      <c r="J61" s="12"/>
      <c r="K61" s="12"/>
      <c r="L61" s="12">
        <v>2104433</v>
      </c>
      <c r="M61" s="12"/>
      <c r="N61" s="12"/>
      <c r="O61" s="12"/>
      <c r="P61" s="12"/>
    </row>
    <row r="62" spans="2:28" ht="15" thickBot="1" x14ac:dyDescent="0.25">
      <c r="B62" s="54" t="s">
        <v>188</v>
      </c>
      <c r="C62" s="101">
        <f t="shared" si="2"/>
        <v>2.4587408925179517</v>
      </c>
      <c r="D62" s="101">
        <f t="shared" si="2"/>
        <v>2.3963363013372931</v>
      </c>
      <c r="E62" s="101">
        <f t="shared" si="2"/>
        <v>1.3229773330299639</v>
      </c>
      <c r="F62" s="101">
        <f t="shared" si="2"/>
        <v>2.8206875213657718</v>
      </c>
      <c r="G62" s="101">
        <f t="shared" si="3"/>
        <v>2.6459546660599278</v>
      </c>
      <c r="H62" s="101">
        <f t="shared" si="3"/>
        <v>2.2840080372121072</v>
      </c>
      <c r="I62" s="12"/>
      <c r="J62" s="12"/>
      <c r="K62" s="12"/>
      <c r="L62" s="12">
        <v>8012231</v>
      </c>
      <c r="M62" s="12"/>
      <c r="N62" s="12"/>
      <c r="O62" s="12"/>
      <c r="P62" s="12"/>
    </row>
    <row r="63" spans="2:28" ht="15" thickBot="1" x14ac:dyDescent="0.25">
      <c r="B63" s="54" t="s">
        <v>200</v>
      </c>
      <c r="C63" s="101">
        <f t="shared" si="2"/>
        <v>0.99637451273996414</v>
      </c>
      <c r="D63" s="101">
        <f t="shared" si="2"/>
        <v>0.90237691719845803</v>
      </c>
      <c r="E63" s="101">
        <f t="shared" si="2"/>
        <v>0.93997595541506052</v>
      </c>
      <c r="F63" s="101">
        <f t="shared" si="2"/>
        <v>0.50758701592413258</v>
      </c>
      <c r="G63" s="101">
        <f t="shared" si="3"/>
        <v>0.92117643630675938</v>
      </c>
      <c r="H63" s="101">
        <f t="shared" si="3"/>
        <v>0.62038413057393993</v>
      </c>
      <c r="I63" s="12"/>
      <c r="J63" s="12"/>
      <c r="K63" s="12"/>
      <c r="L63" s="12">
        <v>5319285</v>
      </c>
      <c r="M63" s="12"/>
      <c r="N63" s="12"/>
      <c r="O63" s="12"/>
      <c r="P63" s="12"/>
    </row>
    <row r="64" spans="2:28" ht="15" thickBot="1" x14ac:dyDescent="0.25">
      <c r="B64" s="54" t="s">
        <v>190</v>
      </c>
      <c r="C64" s="101">
        <f t="shared" si="2"/>
        <v>0.66370779411025704</v>
      </c>
      <c r="D64" s="101">
        <f t="shared" si="2"/>
        <v>0.75852319326886519</v>
      </c>
      <c r="E64" s="101">
        <f t="shared" si="2"/>
        <v>0.75852319326886519</v>
      </c>
      <c r="F64" s="101">
        <f t="shared" si="2"/>
        <v>0.3792615966344326</v>
      </c>
      <c r="G64" s="101">
        <f t="shared" si="3"/>
        <v>0.47407699579304069</v>
      </c>
      <c r="H64" s="101">
        <f t="shared" si="3"/>
        <v>0.85333859242747334</v>
      </c>
      <c r="I64" s="12"/>
      <c r="J64" s="12"/>
      <c r="K64" s="12"/>
      <c r="L64" s="12">
        <v>1054681</v>
      </c>
      <c r="M64" s="12"/>
      <c r="N64" s="12"/>
      <c r="O64" s="12"/>
      <c r="P64" s="12"/>
    </row>
    <row r="65" spans="2:28" ht="15" thickBot="1" x14ac:dyDescent="0.25">
      <c r="B65" s="54" t="s">
        <v>191</v>
      </c>
      <c r="C65" s="101">
        <f t="shared" si="2"/>
        <v>0.4065291538686977</v>
      </c>
      <c r="D65" s="101">
        <f t="shared" si="2"/>
        <v>0.59131513289992399</v>
      </c>
      <c r="E65" s="101">
        <f t="shared" si="2"/>
        <v>0.48044354548118823</v>
      </c>
      <c r="F65" s="101">
        <f t="shared" si="2"/>
        <v>0.4065291538686977</v>
      </c>
      <c r="G65" s="101">
        <f t="shared" si="3"/>
        <v>0.48044354548118823</v>
      </c>
      <c r="H65" s="101">
        <f t="shared" si="3"/>
        <v>0.55435793709367875</v>
      </c>
      <c r="I65" s="12"/>
      <c r="J65" s="12"/>
      <c r="K65" s="12"/>
      <c r="L65" s="12">
        <v>2705833</v>
      </c>
      <c r="M65" s="12"/>
      <c r="N65" s="12"/>
      <c r="O65" s="12"/>
      <c r="P65" s="12"/>
    </row>
    <row r="66" spans="2:28" ht="15" thickBot="1" x14ac:dyDescent="0.25">
      <c r="B66" s="54" t="s">
        <v>192</v>
      </c>
      <c r="C66" s="101">
        <f t="shared" si="2"/>
        <v>0.3281369752162423</v>
      </c>
      <c r="D66" s="101">
        <f t="shared" si="2"/>
        <v>0.2996033251974386</v>
      </c>
      <c r="E66" s="101">
        <f t="shared" si="2"/>
        <v>0.2996033251974386</v>
      </c>
      <c r="F66" s="101">
        <f t="shared" si="2"/>
        <v>0.3281369752162423</v>
      </c>
      <c r="G66" s="101">
        <f t="shared" si="3"/>
        <v>0.28533650018803675</v>
      </c>
      <c r="H66" s="101">
        <f t="shared" si="3"/>
        <v>0.31387015020684039</v>
      </c>
      <c r="I66" s="12"/>
      <c r="J66" s="12"/>
      <c r="K66" s="12"/>
      <c r="L66" s="12">
        <v>7009268</v>
      </c>
      <c r="M66" s="12"/>
      <c r="N66" s="12"/>
      <c r="O66" s="12"/>
      <c r="P66" s="12"/>
    </row>
    <row r="67" spans="2:28" ht="15" thickBot="1" x14ac:dyDescent="0.25">
      <c r="B67" s="54" t="s">
        <v>193</v>
      </c>
      <c r="C67" s="101">
        <f t="shared" si="2"/>
        <v>1.97642066392433</v>
      </c>
      <c r="D67" s="101">
        <f t="shared" si="2"/>
        <v>1.3388656110455139</v>
      </c>
      <c r="E67" s="101">
        <f t="shared" si="2"/>
        <v>1.3388656110455139</v>
      </c>
      <c r="F67" s="101">
        <f t="shared" si="2"/>
        <v>1.8489096533485667</v>
      </c>
      <c r="G67" s="101">
        <f t="shared" si="3"/>
        <v>1.0838435898939873</v>
      </c>
      <c r="H67" s="101">
        <f t="shared" si="3"/>
        <v>0.95633257931822424</v>
      </c>
      <c r="I67" s="12"/>
      <c r="J67" s="12"/>
      <c r="K67" s="12"/>
      <c r="L67" s="12">
        <v>1568492</v>
      </c>
      <c r="M67" s="12"/>
      <c r="N67" s="12"/>
      <c r="O67" s="12"/>
      <c r="P67" s="12"/>
    </row>
    <row r="68" spans="2:28" ht="15" thickBot="1" x14ac:dyDescent="0.25">
      <c r="B68" s="54" t="s">
        <v>194</v>
      </c>
      <c r="C68" s="101">
        <f t="shared" si="2"/>
        <v>0.44226065958754773</v>
      </c>
      <c r="D68" s="101">
        <f t="shared" si="2"/>
        <v>0</v>
      </c>
      <c r="E68" s="101">
        <f t="shared" si="2"/>
        <v>0.14742021986251588</v>
      </c>
      <c r="F68" s="101">
        <f t="shared" si="2"/>
        <v>0.29484043972503177</v>
      </c>
      <c r="G68" s="101">
        <f t="shared" si="3"/>
        <v>0.14742021986251588</v>
      </c>
      <c r="H68" s="101">
        <f t="shared" si="3"/>
        <v>0</v>
      </c>
      <c r="I68" s="12"/>
      <c r="J68" s="12"/>
      <c r="K68" s="12"/>
      <c r="L68" s="12">
        <v>678333</v>
      </c>
      <c r="M68" s="12"/>
      <c r="N68" s="12"/>
      <c r="O68" s="12"/>
      <c r="P68" s="12"/>
    </row>
    <row r="69" spans="2:28" ht="15" thickBot="1" x14ac:dyDescent="0.25">
      <c r="B69" s="54" t="s">
        <v>195</v>
      </c>
      <c r="C69" s="101">
        <f t="shared" si="2"/>
        <v>0.1346690105059784</v>
      </c>
      <c r="D69" s="101">
        <f t="shared" si="2"/>
        <v>0.40400703151793521</v>
      </c>
      <c r="E69" s="101">
        <f t="shared" si="2"/>
        <v>0.35911736134927574</v>
      </c>
      <c r="F69" s="101">
        <f t="shared" si="2"/>
        <v>0.53867604202391361</v>
      </c>
      <c r="G69" s="101">
        <f t="shared" si="3"/>
        <v>0.40400703151793521</v>
      </c>
      <c r="H69" s="101">
        <f t="shared" si="3"/>
        <v>0.35911736134927574</v>
      </c>
      <c r="I69" s="12"/>
      <c r="J69" s="12"/>
      <c r="K69" s="12"/>
      <c r="L69" s="12">
        <v>2227684</v>
      </c>
      <c r="M69" s="12"/>
      <c r="N69" s="12"/>
      <c r="O69" s="12"/>
      <c r="P69" s="12"/>
    </row>
    <row r="70" spans="2:28" ht="15" thickBot="1" x14ac:dyDescent="0.25">
      <c r="B70" s="54" t="s">
        <v>196</v>
      </c>
      <c r="C70" s="101">
        <f t="shared" si="2"/>
        <v>3.3931347629741131</v>
      </c>
      <c r="D70" s="101">
        <f t="shared" si="2"/>
        <v>0.61693359326802066</v>
      </c>
      <c r="E70" s="101">
        <f t="shared" si="2"/>
        <v>0.61693359326802066</v>
      </c>
      <c r="F70" s="101">
        <f t="shared" si="2"/>
        <v>0.61693359326802066</v>
      </c>
      <c r="G70" s="101">
        <f t="shared" si="3"/>
        <v>1.2338671865360413</v>
      </c>
      <c r="H70" s="101">
        <f t="shared" si="3"/>
        <v>1.2338671865360413</v>
      </c>
      <c r="I70" s="12"/>
      <c r="J70" s="12"/>
      <c r="K70" s="12"/>
      <c r="L70" s="12">
        <v>324184</v>
      </c>
      <c r="M70" s="12"/>
      <c r="N70" s="12"/>
      <c r="O70" s="12"/>
      <c r="P70" s="12"/>
    </row>
    <row r="71" spans="2:28" ht="15" thickBot="1" x14ac:dyDescent="0.25">
      <c r="B71" s="56" t="s">
        <v>197</v>
      </c>
      <c r="C71" s="102">
        <f t="shared" si="2"/>
        <v>1.0962635615052707</v>
      </c>
      <c r="D71" s="102">
        <f t="shared" si="2"/>
        <v>1.0427872902123307</v>
      </c>
      <c r="E71" s="102">
        <f t="shared" si="2"/>
        <v>0.81448474738477905</v>
      </c>
      <c r="F71" s="102">
        <f t="shared" si="2"/>
        <v>1.0222194935611999</v>
      </c>
      <c r="G71" s="102">
        <f t="shared" si="3"/>
        <v>1.0304466122216522</v>
      </c>
      <c r="H71" s="102">
        <f t="shared" si="3"/>
        <v>0.91321017131020676</v>
      </c>
      <c r="I71" s="12"/>
      <c r="J71" s="12"/>
      <c r="K71" s="12"/>
      <c r="L71" s="12">
        <v>48619695</v>
      </c>
      <c r="M71" s="12"/>
      <c r="N71" s="12"/>
      <c r="O71" s="12"/>
      <c r="P71" s="12"/>
    </row>
    <row r="72" spans="2:28" ht="13.5" thickBot="1" x14ac:dyDescent="0.25">
      <c r="B72" s="12"/>
      <c r="C72" s="101"/>
      <c r="D72" s="101"/>
      <c r="E72" s="101"/>
      <c r="F72" s="101"/>
      <c r="G72" s="101"/>
      <c r="H72" s="12"/>
      <c r="I72" s="12"/>
      <c r="J72" s="12"/>
      <c r="K72" s="12"/>
      <c r="L72" s="12"/>
      <c r="M72" s="12"/>
      <c r="N72" s="12"/>
      <c r="O72" s="12"/>
      <c r="P72" s="12"/>
      <c r="Q72" s="12"/>
      <c r="R72" s="12"/>
      <c r="S72" s="12"/>
      <c r="T72" s="12"/>
      <c r="U72" s="12"/>
      <c r="V72" s="12"/>
      <c r="W72" s="12"/>
      <c r="X72" s="12"/>
      <c r="Y72" s="12"/>
    </row>
    <row r="73" spans="2:28" ht="13.5" thickBot="1" x14ac:dyDescent="0.25">
      <c r="B73" s="12"/>
      <c r="C73" s="101"/>
      <c r="D73" s="101"/>
      <c r="E73" s="101"/>
      <c r="F73" s="101"/>
      <c r="G73" s="101"/>
      <c r="H73" s="12"/>
      <c r="I73" s="12"/>
      <c r="J73" s="12"/>
      <c r="K73" s="12"/>
      <c r="L73" s="12"/>
      <c r="M73" s="12"/>
      <c r="N73" s="12"/>
      <c r="O73" s="12"/>
      <c r="P73" s="12"/>
      <c r="Q73" s="12"/>
      <c r="R73" s="12"/>
      <c r="S73" s="12"/>
      <c r="T73" s="12"/>
      <c r="U73" s="12"/>
      <c r="V73" s="12"/>
      <c r="W73" s="12"/>
      <c r="X73" s="12"/>
      <c r="Y73" s="12"/>
      <c r="Z73" s="12"/>
      <c r="AA73" s="12"/>
      <c r="AB73" s="12"/>
    </row>
    <row r="74" spans="2:28" x14ac:dyDescent="0.2">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2:28" x14ac:dyDescent="0.2">
      <c r="B75" s="12"/>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sheetData>
  <pageMargins left="0.7" right="0.7" top="0.75" bottom="0.75" header="0.3" footer="0.3"/>
  <pageSetup paperSize="9" orientation="portrait"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3"/>
  <dimension ref="A2:AA73"/>
  <sheetViews>
    <sheetView topLeftCell="A20" workbookViewId="0">
      <selection activeCell="K28" sqref="K28"/>
    </sheetView>
  </sheetViews>
  <sheetFormatPr baseColWidth="10" defaultColWidth="11.42578125" defaultRowHeight="12.75" x14ac:dyDescent="0.2"/>
  <cols>
    <col min="1" max="1" width="10.42578125" style="12" customWidth="1"/>
    <col min="2" max="2" width="32.85546875" bestFit="1" customWidth="1"/>
    <col min="3" max="10" width="12.42578125" customWidth="1"/>
    <col min="11" max="11" width="12" customWidth="1"/>
    <col min="12" max="13" width="0.42578125" hidden="1" customWidth="1"/>
    <col min="14" max="14" width="1.140625" hidden="1" customWidth="1"/>
    <col min="15" max="15" width="15.140625" customWidth="1"/>
    <col min="16" max="16" width="15.85546875" customWidth="1"/>
    <col min="17" max="17" width="15.5703125" customWidth="1"/>
    <col min="18" max="18" width="15.85546875" customWidth="1"/>
    <col min="19" max="19" width="17.140625" customWidth="1"/>
    <col min="20" max="20" width="13.5703125" customWidth="1"/>
    <col min="21" max="21" width="12.140625" customWidth="1"/>
    <col min="22" max="22" width="12.42578125" customWidth="1"/>
    <col min="23" max="27" width="12.5703125" customWidth="1"/>
    <col min="28" max="32" width="12.42578125" customWidth="1"/>
    <col min="33" max="41" width="12.5703125" customWidth="1"/>
    <col min="42" max="42" width="12.42578125" customWidth="1"/>
  </cols>
  <sheetData>
    <row r="2" spans="1:20" ht="40.5" customHeight="1" x14ac:dyDescent="0.35">
      <c r="B2" s="10"/>
      <c r="T2" s="103" t="s">
        <v>240</v>
      </c>
    </row>
    <row r="3" spans="1:20" ht="27.95" customHeight="1" x14ac:dyDescent="0.2">
      <c r="B3" s="10"/>
      <c r="C3" s="52"/>
      <c r="D3" s="52"/>
      <c r="E3" s="52"/>
      <c r="F3" s="52"/>
      <c r="G3" s="52"/>
      <c r="H3" s="52"/>
      <c r="I3" s="52"/>
      <c r="J3" s="52"/>
      <c r="K3" s="52"/>
      <c r="L3" s="52"/>
      <c r="M3" s="52"/>
      <c r="N3" s="52"/>
      <c r="O3" s="52"/>
      <c r="P3" s="52"/>
      <c r="Q3" s="52"/>
    </row>
    <row r="4" spans="1:20" ht="15" x14ac:dyDescent="0.2">
      <c r="C4" s="52"/>
      <c r="D4" s="52"/>
      <c r="E4" s="52"/>
      <c r="F4" s="52"/>
      <c r="G4" s="52"/>
      <c r="H4" s="52"/>
      <c r="I4" s="52"/>
      <c r="J4" s="52"/>
      <c r="K4" s="52"/>
      <c r="L4" s="52"/>
      <c r="M4" s="52"/>
      <c r="N4" s="52"/>
      <c r="O4" s="52"/>
      <c r="P4" s="52"/>
      <c r="Q4" s="52"/>
    </row>
    <row r="5" spans="1:20" ht="18.75" customHeight="1" x14ac:dyDescent="0.2">
      <c r="B5" s="12"/>
      <c r="C5" s="12"/>
      <c r="D5" s="12"/>
      <c r="E5" s="12"/>
      <c r="F5" s="12"/>
      <c r="G5" s="12"/>
      <c r="H5" s="12"/>
      <c r="I5" s="12"/>
      <c r="J5" s="12"/>
      <c r="K5" s="12"/>
      <c r="L5" s="12"/>
      <c r="M5" s="12"/>
      <c r="N5" s="12"/>
      <c r="O5" s="12"/>
      <c r="P5" s="12"/>
      <c r="Q5" s="12"/>
    </row>
    <row r="6" spans="1:20" ht="39" customHeight="1" x14ac:dyDescent="0.2">
      <c r="B6" s="12"/>
      <c r="C6" s="39" t="s">
        <v>241</v>
      </c>
      <c r="D6" s="39" t="s">
        <v>104</v>
      </c>
      <c r="E6" s="39" t="s">
        <v>105</v>
      </c>
      <c r="F6" s="61" t="s">
        <v>106</v>
      </c>
      <c r="G6" s="39" t="s">
        <v>242</v>
      </c>
      <c r="H6" s="39" t="s">
        <v>316</v>
      </c>
    </row>
    <row r="7" spans="1:20" ht="17.100000000000001" customHeight="1" thickBot="1" x14ac:dyDescent="0.25">
      <c r="B7" s="54" t="s">
        <v>180</v>
      </c>
      <c r="C7" s="93">
        <v>90</v>
      </c>
      <c r="D7" s="93">
        <v>120</v>
      </c>
      <c r="E7" s="93">
        <v>116</v>
      </c>
      <c r="F7" s="93">
        <v>123</v>
      </c>
      <c r="G7" s="93">
        <v>111</v>
      </c>
      <c r="H7" s="93">
        <v>105</v>
      </c>
    </row>
    <row r="8" spans="1:20" ht="17.100000000000001" customHeight="1" thickBot="1" x14ac:dyDescent="0.25">
      <c r="B8" s="54" t="s">
        <v>181</v>
      </c>
      <c r="C8" s="93">
        <v>5</v>
      </c>
      <c r="D8" s="93">
        <v>6</v>
      </c>
      <c r="E8" s="93">
        <v>5</v>
      </c>
      <c r="F8" s="93">
        <v>3</v>
      </c>
      <c r="G8" s="93">
        <v>4</v>
      </c>
      <c r="H8" s="93">
        <v>6</v>
      </c>
    </row>
    <row r="9" spans="1:20" ht="17.100000000000001" customHeight="1" thickBot="1" x14ac:dyDescent="0.25">
      <c r="B9" s="54" t="s">
        <v>182</v>
      </c>
      <c r="C9" s="93">
        <v>9</v>
      </c>
      <c r="D9" s="93">
        <v>7</v>
      </c>
      <c r="E9" s="93">
        <v>5</v>
      </c>
      <c r="F9" s="93">
        <v>10</v>
      </c>
      <c r="G9" s="93">
        <v>8</v>
      </c>
      <c r="H9" s="93">
        <v>18</v>
      </c>
    </row>
    <row r="10" spans="1:20" ht="17.100000000000001" customHeight="1" thickBot="1" x14ac:dyDescent="0.25">
      <c r="B10" s="54" t="s">
        <v>183</v>
      </c>
      <c r="C10" s="93">
        <v>24</v>
      </c>
      <c r="D10" s="93">
        <v>24</v>
      </c>
      <c r="E10" s="93">
        <v>31</v>
      </c>
      <c r="F10" s="93">
        <v>28</v>
      </c>
      <c r="G10" s="93">
        <v>37</v>
      </c>
      <c r="H10" s="93">
        <v>27</v>
      </c>
    </row>
    <row r="11" spans="1:20" ht="17.100000000000001" customHeight="1" thickBot="1" x14ac:dyDescent="0.25">
      <c r="A11" s="67"/>
      <c r="B11" s="54" t="s">
        <v>184</v>
      </c>
      <c r="C11" s="93">
        <v>27</v>
      </c>
      <c r="D11" s="93">
        <v>41</v>
      </c>
      <c r="E11" s="93">
        <v>25</v>
      </c>
      <c r="F11" s="93">
        <v>37</v>
      </c>
      <c r="G11" s="93">
        <v>39</v>
      </c>
      <c r="H11" s="93">
        <v>28</v>
      </c>
    </row>
    <row r="12" spans="1:20" ht="17.100000000000001" customHeight="1" thickBot="1" x14ac:dyDescent="0.25">
      <c r="A12" s="67"/>
      <c r="B12" s="54" t="s">
        <v>185</v>
      </c>
      <c r="C12" s="93">
        <v>7</v>
      </c>
      <c r="D12" s="93">
        <v>2</v>
      </c>
      <c r="E12" s="93">
        <v>6</v>
      </c>
      <c r="F12" s="93">
        <v>4</v>
      </c>
      <c r="G12" s="93">
        <v>2</v>
      </c>
      <c r="H12" s="93">
        <v>5</v>
      </c>
    </row>
    <row r="13" spans="1:20" ht="17.100000000000001" customHeight="1" thickBot="1" x14ac:dyDescent="0.25">
      <c r="A13" s="67"/>
      <c r="B13" s="54" t="s">
        <v>186</v>
      </c>
      <c r="C13" s="93">
        <v>14</v>
      </c>
      <c r="D13" s="93">
        <v>28</v>
      </c>
      <c r="E13" s="93">
        <v>23</v>
      </c>
      <c r="F13" s="93">
        <v>17</v>
      </c>
      <c r="G13" s="93">
        <v>20</v>
      </c>
      <c r="H13" s="93">
        <v>16</v>
      </c>
    </row>
    <row r="14" spans="1:20" ht="17.100000000000001" customHeight="1" thickBot="1" x14ac:dyDescent="0.25">
      <c r="A14" s="67"/>
      <c r="B14" s="54" t="s">
        <v>187</v>
      </c>
      <c r="C14" s="93">
        <v>35</v>
      </c>
      <c r="D14" s="93">
        <v>42</v>
      </c>
      <c r="E14" s="93">
        <v>34</v>
      </c>
      <c r="F14" s="93">
        <v>49</v>
      </c>
      <c r="G14" s="93">
        <v>43</v>
      </c>
      <c r="H14" s="93">
        <v>28</v>
      </c>
    </row>
    <row r="15" spans="1:20" ht="17.100000000000001" customHeight="1" thickBot="1" x14ac:dyDescent="0.25">
      <c r="A15" s="67"/>
      <c r="B15" s="54" t="s">
        <v>188</v>
      </c>
      <c r="C15" s="93">
        <v>115</v>
      </c>
      <c r="D15" s="93">
        <v>128</v>
      </c>
      <c r="E15" s="93">
        <v>123</v>
      </c>
      <c r="F15" s="93">
        <v>97</v>
      </c>
      <c r="G15" s="93">
        <v>122</v>
      </c>
      <c r="H15" s="93">
        <v>88</v>
      </c>
    </row>
    <row r="16" spans="1:20" ht="17.100000000000001" customHeight="1" thickBot="1" x14ac:dyDescent="0.25">
      <c r="B16" s="54" t="s">
        <v>189</v>
      </c>
      <c r="C16" s="93">
        <v>127</v>
      </c>
      <c r="D16" s="93">
        <v>102</v>
      </c>
      <c r="E16" s="93">
        <v>105</v>
      </c>
      <c r="F16" s="93">
        <v>57</v>
      </c>
      <c r="G16" s="93">
        <v>72</v>
      </c>
      <c r="H16" s="93">
        <v>50</v>
      </c>
    </row>
    <row r="17" spans="2:24" ht="17.100000000000001" customHeight="1" thickBot="1" x14ac:dyDescent="0.25">
      <c r="B17" s="54" t="s">
        <v>190</v>
      </c>
      <c r="C17" s="93">
        <v>13</v>
      </c>
      <c r="D17" s="93">
        <v>14</v>
      </c>
      <c r="E17" s="93">
        <v>2</v>
      </c>
      <c r="F17" s="93">
        <v>10</v>
      </c>
      <c r="G17" s="93">
        <v>12</v>
      </c>
      <c r="H17" s="93">
        <v>11</v>
      </c>
    </row>
    <row r="18" spans="2:24" ht="17.100000000000001" customHeight="1" thickBot="1" x14ac:dyDescent="0.25">
      <c r="B18" s="54" t="s">
        <v>191</v>
      </c>
      <c r="C18" s="93">
        <v>17</v>
      </c>
      <c r="D18" s="93">
        <v>24</v>
      </c>
      <c r="E18" s="93">
        <v>25</v>
      </c>
      <c r="F18" s="93">
        <v>15</v>
      </c>
      <c r="G18" s="93">
        <v>22</v>
      </c>
      <c r="H18" s="93">
        <v>15</v>
      </c>
    </row>
    <row r="19" spans="2:24" ht="17.100000000000001" customHeight="1" thickBot="1" x14ac:dyDescent="0.25">
      <c r="B19" s="54" t="s">
        <v>192</v>
      </c>
      <c r="C19" s="93">
        <v>39</v>
      </c>
      <c r="D19" s="93">
        <v>49</v>
      </c>
      <c r="E19" s="93">
        <v>50</v>
      </c>
      <c r="F19" s="93">
        <v>48</v>
      </c>
      <c r="G19" s="93">
        <v>66</v>
      </c>
      <c r="H19" s="93">
        <v>33</v>
      </c>
    </row>
    <row r="20" spans="2:24" ht="17.100000000000001" customHeight="1" thickBot="1" x14ac:dyDescent="0.25">
      <c r="B20" s="54" t="s">
        <v>193</v>
      </c>
      <c r="C20" s="93">
        <v>17</v>
      </c>
      <c r="D20" s="93">
        <v>22</v>
      </c>
      <c r="E20" s="93">
        <v>10</v>
      </c>
      <c r="F20" s="93">
        <v>10</v>
      </c>
      <c r="G20" s="93">
        <v>16</v>
      </c>
      <c r="H20" s="93">
        <v>32</v>
      </c>
    </row>
    <row r="21" spans="2:24" ht="17.100000000000001" customHeight="1" thickBot="1" x14ac:dyDescent="0.25">
      <c r="B21" s="54" t="s">
        <v>194</v>
      </c>
      <c r="C21" s="93">
        <v>4</v>
      </c>
      <c r="D21" s="93">
        <v>1</v>
      </c>
      <c r="E21" s="93">
        <v>2</v>
      </c>
      <c r="F21" s="93">
        <v>0</v>
      </c>
      <c r="G21" s="93">
        <v>1</v>
      </c>
      <c r="H21" s="93">
        <v>0</v>
      </c>
    </row>
    <row r="22" spans="2:24" ht="17.100000000000001" customHeight="1" thickBot="1" x14ac:dyDescent="0.25">
      <c r="B22" s="54" t="s">
        <v>195</v>
      </c>
      <c r="C22" s="93">
        <v>18</v>
      </c>
      <c r="D22" s="93">
        <v>27</v>
      </c>
      <c r="E22" s="93">
        <v>17</v>
      </c>
      <c r="F22" s="93">
        <v>18</v>
      </c>
      <c r="G22" s="93">
        <v>17</v>
      </c>
      <c r="H22" s="93">
        <v>17</v>
      </c>
    </row>
    <row r="23" spans="2:24" ht="17.100000000000001" customHeight="1" thickBot="1" x14ac:dyDescent="0.25">
      <c r="B23" s="54" t="s">
        <v>196</v>
      </c>
      <c r="C23" s="93">
        <v>2</v>
      </c>
      <c r="D23" s="93">
        <v>2</v>
      </c>
      <c r="E23" s="93">
        <v>1</v>
      </c>
      <c r="F23" s="93">
        <v>1</v>
      </c>
      <c r="G23" s="93">
        <v>0</v>
      </c>
      <c r="H23" s="93">
        <v>8</v>
      </c>
    </row>
    <row r="24" spans="2:24" ht="17.100000000000001" customHeight="1" thickBot="1" x14ac:dyDescent="0.25">
      <c r="B24" s="56" t="s">
        <v>197</v>
      </c>
      <c r="C24" s="96">
        <v>563</v>
      </c>
      <c r="D24" s="96">
        <v>639</v>
      </c>
      <c r="E24" s="96">
        <v>580</v>
      </c>
      <c r="F24" s="96">
        <v>527</v>
      </c>
      <c r="G24" s="96">
        <v>592</v>
      </c>
      <c r="H24" s="96">
        <v>487</v>
      </c>
    </row>
    <row r="25" spans="2:24" x14ac:dyDescent="0.2">
      <c r="C25" s="97"/>
      <c r="D25" s="97"/>
      <c r="E25" s="97"/>
      <c r="F25" s="97"/>
      <c r="G25" s="97"/>
      <c r="H25" s="97"/>
      <c r="I25" s="97"/>
      <c r="J25" s="97"/>
      <c r="K25" s="97"/>
      <c r="L25" s="97"/>
      <c r="M25" s="97"/>
      <c r="N25" s="97"/>
      <c r="O25" s="97"/>
      <c r="P25" s="97"/>
      <c r="Q25" s="97"/>
      <c r="X25" s="92"/>
    </row>
    <row r="27" spans="2:24" ht="39" customHeight="1" x14ac:dyDescent="0.2">
      <c r="B27" s="94"/>
      <c r="C27" s="39" t="s">
        <v>243</v>
      </c>
      <c r="D27" s="39" t="s">
        <v>319</v>
      </c>
      <c r="V27" t="s">
        <v>244</v>
      </c>
    </row>
    <row r="28" spans="2:24" ht="15" thickBot="1" x14ac:dyDescent="0.25">
      <c r="B28" s="54" t="s">
        <v>180</v>
      </c>
      <c r="C28" s="36">
        <f t="shared" ref="C28:D45" si="0">+(G7-C7)/C7</f>
        <v>0.23333333333333334</v>
      </c>
      <c r="D28" s="36">
        <f t="shared" si="0"/>
        <v>-0.125</v>
      </c>
    </row>
    <row r="29" spans="2:24" ht="15" thickBot="1" x14ac:dyDescent="0.25">
      <c r="B29" s="54" t="s">
        <v>181</v>
      </c>
      <c r="C29" s="36">
        <f t="shared" si="0"/>
        <v>-0.2</v>
      </c>
      <c r="D29" s="36">
        <f t="shared" si="0"/>
        <v>0</v>
      </c>
    </row>
    <row r="30" spans="2:24" ht="15" thickBot="1" x14ac:dyDescent="0.25">
      <c r="B30" s="54" t="s">
        <v>182</v>
      </c>
      <c r="C30" s="36">
        <f t="shared" si="0"/>
        <v>-0.1111111111111111</v>
      </c>
      <c r="D30" s="36">
        <f t="shared" si="0"/>
        <v>1.5714285714285714</v>
      </c>
    </row>
    <row r="31" spans="2:24" ht="15" thickBot="1" x14ac:dyDescent="0.25">
      <c r="B31" s="54" t="s">
        <v>183</v>
      </c>
      <c r="C31" s="36">
        <f t="shared" si="0"/>
        <v>0.54166666666666663</v>
      </c>
      <c r="D31" s="36">
        <f t="shared" si="0"/>
        <v>0.125</v>
      </c>
    </row>
    <row r="32" spans="2:24" ht="15" thickBot="1" x14ac:dyDescent="0.25">
      <c r="B32" s="54" t="s">
        <v>184</v>
      </c>
      <c r="C32" s="36">
        <f t="shared" si="0"/>
        <v>0.44444444444444442</v>
      </c>
      <c r="D32" s="36">
        <f t="shared" si="0"/>
        <v>-0.31707317073170732</v>
      </c>
    </row>
    <row r="33" spans="2:27" ht="15" thickBot="1" x14ac:dyDescent="0.25">
      <c r="B33" s="54" t="s">
        <v>185</v>
      </c>
      <c r="C33" s="36">
        <f t="shared" si="0"/>
        <v>-0.7142857142857143</v>
      </c>
      <c r="D33" s="36">
        <f t="shared" si="0"/>
        <v>1.5</v>
      </c>
    </row>
    <row r="34" spans="2:27" ht="15" thickBot="1" x14ac:dyDescent="0.25">
      <c r="B34" s="54" t="s">
        <v>186</v>
      </c>
      <c r="C34" s="36">
        <f t="shared" si="0"/>
        <v>0.42857142857142855</v>
      </c>
      <c r="D34" s="36">
        <f t="shared" si="0"/>
        <v>-0.42857142857142855</v>
      </c>
    </row>
    <row r="35" spans="2:27" ht="15" thickBot="1" x14ac:dyDescent="0.25">
      <c r="B35" s="54" t="s">
        <v>187</v>
      </c>
      <c r="C35" s="36">
        <f t="shared" si="0"/>
        <v>0.22857142857142856</v>
      </c>
      <c r="D35" s="36">
        <f t="shared" si="0"/>
        <v>-0.33333333333333331</v>
      </c>
    </row>
    <row r="36" spans="2:27" ht="15" thickBot="1" x14ac:dyDescent="0.25">
      <c r="B36" s="54" t="s">
        <v>188</v>
      </c>
      <c r="C36" s="36">
        <f t="shared" si="0"/>
        <v>6.0869565217391307E-2</v>
      </c>
      <c r="D36" s="36">
        <f t="shared" si="0"/>
        <v>-0.3125</v>
      </c>
    </row>
    <row r="37" spans="2:27" ht="15" thickBot="1" x14ac:dyDescent="0.25">
      <c r="B37" s="54" t="s">
        <v>189</v>
      </c>
      <c r="C37" s="36">
        <f t="shared" si="0"/>
        <v>-0.43307086614173229</v>
      </c>
      <c r="D37" s="36">
        <f t="shared" si="0"/>
        <v>-0.50980392156862742</v>
      </c>
    </row>
    <row r="38" spans="2:27" ht="15" thickBot="1" x14ac:dyDescent="0.25">
      <c r="B38" s="54" t="s">
        <v>190</v>
      </c>
      <c r="C38" s="36">
        <f t="shared" si="0"/>
        <v>-7.6923076923076927E-2</v>
      </c>
      <c r="D38" s="36">
        <f t="shared" si="0"/>
        <v>-0.21428571428571427</v>
      </c>
    </row>
    <row r="39" spans="2:27" ht="15" thickBot="1" x14ac:dyDescent="0.25">
      <c r="B39" s="54" t="s">
        <v>191</v>
      </c>
      <c r="C39" s="36">
        <f t="shared" si="0"/>
        <v>0.29411764705882354</v>
      </c>
      <c r="D39" s="36">
        <f t="shared" si="0"/>
        <v>-0.375</v>
      </c>
    </row>
    <row r="40" spans="2:27" ht="15" thickBot="1" x14ac:dyDescent="0.25">
      <c r="B40" s="54" t="s">
        <v>192</v>
      </c>
      <c r="C40" s="36">
        <f t="shared" si="0"/>
        <v>0.69230769230769229</v>
      </c>
      <c r="D40" s="36">
        <f t="shared" si="0"/>
        <v>-0.32653061224489793</v>
      </c>
    </row>
    <row r="41" spans="2:27" ht="15" thickBot="1" x14ac:dyDescent="0.25">
      <c r="B41" s="54" t="s">
        <v>193</v>
      </c>
      <c r="C41" s="36">
        <f t="shared" si="0"/>
        <v>-5.8823529411764705E-2</v>
      </c>
      <c r="D41" s="36">
        <f t="shared" si="0"/>
        <v>0.45454545454545453</v>
      </c>
    </row>
    <row r="42" spans="2:27" ht="15" thickBot="1" x14ac:dyDescent="0.25">
      <c r="B42" s="54" t="s">
        <v>194</v>
      </c>
      <c r="C42" s="36">
        <f t="shared" si="0"/>
        <v>-0.75</v>
      </c>
      <c r="D42" s="36">
        <f t="shared" si="0"/>
        <v>-1</v>
      </c>
    </row>
    <row r="43" spans="2:27" ht="15" thickBot="1" x14ac:dyDescent="0.25">
      <c r="B43" s="54" t="s">
        <v>195</v>
      </c>
      <c r="C43" s="36">
        <f t="shared" si="0"/>
        <v>-5.5555555555555552E-2</v>
      </c>
      <c r="D43" s="36">
        <f t="shared" si="0"/>
        <v>-0.37037037037037035</v>
      </c>
    </row>
    <row r="44" spans="2:27" ht="15" thickBot="1" x14ac:dyDescent="0.25">
      <c r="B44" s="54" t="s">
        <v>196</v>
      </c>
      <c r="C44" s="36">
        <f t="shared" si="0"/>
        <v>-1</v>
      </c>
      <c r="D44" s="36">
        <f t="shared" si="0"/>
        <v>3</v>
      </c>
    </row>
    <row r="45" spans="2:27" ht="15" thickBot="1" x14ac:dyDescent="0.25">
      <c r="B45" s="56" t="s">
        <v>197</v>
      </c>
      <c r="C45" s="65">
        <f t="shared" si="0"/>
        <v>5.1509769094138541E-2</v>
      </c>
      <c r="D45" s="65">
        <f t="shared" si="0"/>
        <v>-0.23787167449139279</v>
      </c>
    </row>
    <row r="48" spans="2:27" x14ac:dyDescent="0.2">
      <c r="B48" s="12"/>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2:27" x14ac:dyDescent="0.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2:27" x14ac:dyDescent="0.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2:27" ht="39" customHeight="1" x14ac:dyDescent="0.2">
      <c r="B51" s="12"/>
      <c r="C51" s="38" t="s">
        <v>103</v>
      </c>
      <c r="D51" s="38" t="s">
        <v>104</v>
      </c>
      <c r="E51" s="38" t="s">
        <v>105</v>
      </c>
      <c r="F51" s="60" t="s">
        <v>106</v>
      </c>
      <c r="G51" s="38" t="s">
        <v>107</v>
      </c>
      <c r="H51" s="38" t="s">
        <v>316</v>
      </c>
      <c r="I51" s="12"/>
      <c r="J51" s="12"/>
      <c r="K51" s="12"/>
      <c r="L51" s="121">
        <v>45292</v>
      </c>
      <c r="M51" s="12"/>
      <c r="N51" s="12"/>
      <c r="O51" s="12"/>
    </row>
    <row r="52" spans="2:27" ht="15" thickBot="1" x14ac:dyDescent="0.25">
      <c r="B52" s="54" t="s">
        <v>180</v>
      </c>
      <c r="C52" s="101">
        <f t="shared" ref="C52:H52" si="1">+C7/$L52*100000</f>
        <v>1.0226080459255544</v>
      </c>
      <c r="D52" s="101">
        <f t="shared" si="1"/>
        <v>1.3634773945674061</v>
      </c>
      <c r="E52" s="101">
        <f t="shared" si="1"/>
        <v>1.3180281480818259</v>
      </c>
      <c r="F52" s="101">
        <f t="shared" si="1"/>
        <v>1.3975643294315911</v>
      </c>
      <c r="G52" s="101">
        <f t="shared" si="1"/>
        <v>1.2612165899748506</v>
      </c>
      <c r="H52" s="101">
        <f t="shared" si="1"/>
        <v>1.1930427202464804</v>
      </c>
      <c r="I52" s="12"/>
      <c r="J52" s="12"/>
      <c r="K52" s="12"/>
      <c r="L52" s="12">
        <v>8801026</v>
      </c>
      <c r="M52" s="12"/>
      <c r="N52" s="12"/>
      <c r="O52" s="12"/>
    </row>
    <row r="53" spans="2:27" ht="15" thickBot="1" x14ac:dyDescent="0.25">
      <c r="B53" s="54" t="s">
        <v>181</v>
      </c>
      <c r="C53" s="101">
        <f t="shared" ref="C53:F69" si="2">+C8/$L53*100000</f>
        <v>0.36993439583424276</v>
      </c>
      <c r="D53" s="101">
        <f t="shared" si="2"/>
        <v>0.4439212750010913</v>
      </c>
      <c r="E53" s="101">
        <f t="shared" si="2"/>
        <v>0.36993439583424276</v>
      </c>
      <c r="F53" s="101">
        <f t="shared" si="2"/>
        <v>0.22196063750054565</v>
      </c>
      <c r="G53" s="101">
        <f t="shared" ref="G53:H69" si="3">+G8/$L53*100000</f>
        <v>0.29594751666739416</v>
      </c>
      <c r="H53" s="101">
        <f t="shared" si="3"/>
        <v>0.4439212750010913</v>
      </c>
      <c r="I53" s="12"/>
      <c r="J53" s="12"/>
      <c r="K53" s="12"/>
      <c r="L53" s="12">
        <v>1351591</v>
      </c>
      <c r="M53" s="12"/>
      <c r="N53" s="12"/>
      <c r="O53" s="12"/>
    </row>
    <row r="54" spans="2:27" ht="15" thickBot="1" x14ac:dyDescent="0.25">
      <c r="B54" s="54" t="s">
        <v>182</v>
      </c>
      <c r="C54" s="101">
        <f t="shared" si="2"/>
        <v>0.89144303827559257</v>
      </c>
      <c r="D54" s="101">
        <f t="shared" si="2"/>
        <v>0.69334458532546095</v>
      </c>
      <c r="E54" s="101">
        <f t="shared" si="2"/>
        <v>0.49524613237532916</v>
      </c>
      <c r="F54" s="101">
        <f t="shared" si="2"/>
        <v>0.99049226475065832</v>
      </c>
      <c r="G54" s="101">
        <f t="shared" si="3"/>
        <v>0.7923938118005267</v>
      </c>
      <c r="H54" s="101">
        <f t="shared" si="3"/>
        <v>1.7828860765511851</v>
      </c>
      <c r="I54" s="12"/>
      <c r="J54" s="12"/>
      <c r="K54" s="12"/>
      <c r="L54" s="12">
        <v>1009599</v>
      </c>
      <c r="M54" s="12"/>
      <c r="N54" s="12"/>
      <c r="O54" s="12"/>
    </row>
    <row r="55" spans="2:27" ht="15" thickBot="1" x14ac:dyDescent="0.25">
      <c r="B55" s="54" t="s">
        <v>183</v>
      </c>
      <c r="C55" s="101">
        <f t="shared" si="2"/>
        <v>1.9484188580966546</v>
      </c>
      <c r="D55" s="101">
        <f t="shared" si="2"/>
        <v>1.9484188580966546</v>
      </c>
      <c r="E55" s="101">
        <f t="shared" si="2"/>
        <v>2.516707691708179</v>
      </c>
      <c r="F55" s="101">
        <f t="shared" si="2"/>
        <v>2.2731553344460971</v>
      </c>
      <c r="G55" s="101">
        <f t="shared" si="3"/>
        <v>3.0038124062323428</v>
      </c>
      <c r="H55" s="101">
        <f t="shared" si="3"/>
        <v>2.1919712153587363</v>
      </c>
      <c r="I55" s="12"/>
      <c r="J55" s="12"/>
      <c r="K55" s="12"/>
      <c r="L55" s="12">
        <v>1231768</v>
      </c>
      <c r="M55" s="12"/>
      <c r="N55" s="12"/>
      <c r="O55" s="12"/>
    </row>
    <row r="56" spans="2:27" ht="15" thickBot="1" x14ac:dyDescent="0.25">
      <c r="B56" s="54" t="s">
        <v>184</v>
      </c>
      <c r="C56" s="101">
        <f t="shared" si="2"/>
        <v>1.2060279959298787</v>
      </c>
      <c r="D56" s="101">
        <f t="shared" si="2"/>
        <v>1.8313758456712974</v>
      </c>
      <c r="E56" s="101">
        <f t="shared" si="2"/>
        <v>1.1166925888239618</v>
      </c>
      <c r="F56" s="101">
        <f t="shared" si="2"/>
        <v>1.6527050314594636</v>
      </c>
      <c r="G56" s="101">
        <f t="shared" si="3"/>
        <v>1.7420404385653807</v>
      </c>
      <c r="H56" s="101">
        <f t="shared" si="3"/>
        <v>1.2506956994828373</v>
      </c>
      <c r="I56" s="12"/>
      <c r="J56" s="12"/>
      <c r="K56" s="12"/>
      <c r="L56" s="12">
        <v>2238754</v>
      </c>
      <c r="M56" s="12"/>
      <c r="N56" s="12"/>
      <c r="O56" s="12"/>
    </row>
    <row r="57" spans="2:27" ht="15" thickBot="1" x14ac:dyDescent="0.25">
      <c r="B57" s="54" t="s">
        <v>185</v>
      </c>
      <c r="C57" s="101">
        <f t="shared" si="2"/>
        <v>1.1847318528698436</v>
      </c>
      <c r="D57" s="101">
        <f t="shared" si="2"/>
        <v>0.33849481510566959</v>
      </c>
      <c r="E57" s="101">
        <f t="shared" si="2"/>
        <v>1.0154844453170089</v>
      </c>
      <c r="F57" s="101">
        <f t="shared" si="2"/>
        <v>0.67698963021133918</v>
      </c>
      <c r="G57" s="101">
        <f t="shared" si="3"/>
        <v>0.33849481510566959</v>
      </c>
      <c r="H57" s="101">
        <f t="shared" si="3"/>
        <v>0.84623703776417403</v>
      </c>
      <c r="I57" s="12"/>
      <c r="J57" s="12"/>
      <c r="K57" s="12"/>
      <c r="L57" s="12">
        <v>590851</v>
      </c>
      <c r="M57" s="12"/>
      <c r="N57" s="12"/>
      <c r="O57" s="12"/>
    </row>
    <row r="58" spans="2:27" ht="15" thickBot="1" x14ac:dyDescent="0.25">
      <c r="B58" s="54" t="s">
        <v>199</v>
      </c>
      <c r="C58" s="101">
        <f t="shared" si="2"/>
        <v>0.58536210081440587</v>
      </c>
      <c r="D58" s="101">
        <f t="shared" si="2"/>
        <v>1.1707242016288117</v>
      </c>
      <c r="E58" s="101">
        <f t="shared" si="2"/>
        <v>0.9616663084808097</v>
      </c>
      <c r="F58" s="101">
        <f t="shared" si="2"/>
        <v>0.71079683670320715</v>
      </c>
      <c r="G58" s="101">
        <f t="shared" si="3"/>
        <v>0.83623157259200842</v>
      </c>
      <c r="H58" s="101">
        <f t="shared" si="3"/>
        <v>0.66898525807360676</v>
      </c>
      <c r="I58" s="12"/>
      <c r="J58" s="12"/>
      <c r="K58" s="12"/>
      <c r="L58" s="12">
        <v>2391682</v>
      </c>
      <c r="M58" s="12"/>
      <c r="N58" s="12"/>
      <c r="O58" s="12"/>
    </row>
    <row r="59" spans="2:27" ht="15" thickBot="1" x14ac:dyDescent="0.25">
      <c r="B59" s="54" t="s">
        <v>187</v>
      </c>
      <c r="C59" s="101">
        <f t="shared" si="2"/>
        <v>1.6631558239202673</v>
      </c>
      <c r="D59" s="101">
        <f t="shared" si="2"/>
        <v>1.9957869887043209</v>
      </c>
      <c r="E59" s="101">
        <f t="shared" si="2"/>
        <v>1.6156370860939739</v>
      </c>
      <c r="F59" s="101">
        <f t="shared" si="2"/>
        <v>2.3284181534883741</v>
      </c>
      <c r="G59" s="101">
        <f t="shared" si="3"/>
        <v>2.0433057265306145</v>
      </c>
      <c r="H59" s="101">
        <f t="shared" si="3"/>
        <v>1.3305246591362139</v>
      </c>
      <c r="I59" s="12"/>
      <c r="J59" s="12"/>
      <c r="K59" s="12"/>
      <c r="L59" s="12">
        <v>2104433</v>
      </c>
      <c r="M59" s="12"/>
      <c r="N59" s="12"/>
      <c r="O59" s="12"/>
    </row>
    <row r="60" spans="2:27" ht="15" thickBot="1" x14ac:dyDescent="0.25">
      <c r="B60" s="54" t="s">
        <v>188</v>
      </c>
      <c r="C60" s="101">
        <f t="shared" si="2"/>
        <v>1.4353055971551496</v>
      </c>
      <c r="D60" s="101">
        <f t="shared" si="2"/>
        <v>1.597557534224862</v>
      </c>
      <c r="E60" s="101">
        <f t="shared" si="2"/>
        <v>1.5351529430442032</v>
      </c>
      <c r="F60" s="101">
        <f t="shared" si="2"/>
        <v>1.2106490689047782</v>
      </c>
      <c r="G60" s="101">
        <f t="shared" si="3"/>
        <v>1.5226720248080716</v>
      </c>
      <c r="H60" s="101">
        <f t="shared" si="3"/>
        <v>1.0983208047795927</v>
      </c>
      <c r="I60" s="12"/>
      <c r="J60" s="12"/>
      <c r="K60" s="12"/>
      <c r="L60" s="12">
        <v>8012231</v>
      </c>
      <c r="M60" s="12"/>
      <c r="N60" s="12"/>
      <c r="O60" s="12"/>
    </row>
    <row r="61" spans="2:27" ht="15" thickBot="1" x14ac:dyDescent="0.25">
      <c r="B61" s="54" t="s">
        <v>200</v>
      </c>
      <c r="C61" s="101">
        <f t="shared" si="2"/>
        <v>2.3875389267542539</v>
      </c>
      <c r="D61" s="101">
        <f t="shared" si="2"/>
        <v>1.9175509490467233</v>
      </c>
      <c r="E61" s="101">
        <f t="shared" si="2"/>
        <v>1.973949506371627</v>
      </c>
      <c r="F61" s="101">
        <f t="shared" si="2"/>
        <v>1.0715725891731689</v>
      </c>
      <c r="G61" s="101">
        <f t="shared" si="3"/>
        <v>1.3535653757976871</v>
      </c>
      <c r="H61" s="101">
        <f t="shared" si="3"/>
        <v>0.93997595541506052</v>
      </c>
      <c r="I61" s="12"/>
      <c r="J61" s="12"/>
      <c r="K61" s="12"/>
      <c r="L61" s="12">
        <v>5319285</v>
      </c>
      <c r="M61" s="12"/>
      <c r="N61" s="12"/>
      <c r="O61" s="12"/>
    </row>
    <row r="62" spans="2:27" ht="15" thickBot="1" x14ac:dyDescent="0.25">
      <c r="B62" s="54" t="s">
        <v>190</v>
      </c>
      <c r="C62" s="101">
        <f t="shared" si="2"/>
        <v>1.232600189061906</v>
      </c>
      <c r="D62" s="101">
        <f t="shared" si="2"/>
        <v>1.3274155882205141</v>
      </c>
      <c r="E62" s="101">
        <f t="shared" si="2"/>
        <v>0.1896307983172163</v>
      </c>
      <c r="F62" s="101">
        <f t="shared" si="2"/>
        <v>0.94815399158608138</v>
      </c>
      <c r="G62" s="101">
        <f t="shared" si="3"/>
        <v>1.1377847899032978</v>
      </c>
      <c r="H62" s="101">
        <f t="shared" si="3"/>
        <v>1.0429693907446898</v>
      </c>
      <c r="I62" s="12"/>
      <c r="J62" s="12"/>
      <c r="K62" s="12"/>
      <c r="L62" s="12">
        <v>1054681</v>
      </c>
      <c r="M62" s="12"/>
      <c r="N62" s="12"/>
      <c r="O62" s="12"/>
    </row>
    <row r="63" spans="2:27" ht="15" thickBot="1" x14ac:dyDescent="0.25">
      <c r="B63" s="54" t="s">
        <v>191</v>
      </c>
      <c r="C63" s="101">
        <f t="shared" si="2"/>
        <v>0.62827232870616923</v>
      </c>
      <c r="D63" s="101">
        <f t="shared" si="2"/>
        <v>0.88697269934988587</v>
      </c>
      <c r="E63" s="101">
        <f t="shared" si="2"/>
        <v>0.92392989515613122</v>
      </c>
      <c r="F63" s="101">
        <f t="shared" si="2"/>
        <v>0.55435793709367875</v>
      </c>
      <c r="G63" s="101">
        <f t="shared" si="3"/>
        <v>0.8130583077373954</v>
      </c>
      <c r="H63" s="101">
        <f t="shared" si="3"/>
        <v>0.55435793709367875</v>
      </c>
      <c r="I63" s="12"/>
      <c r="J63" s="12"/>
      <c r="K63" s="12"/>
      <c r="L63" s="12">
        <v>2705833</v>
      </c>
      <c r="M63" s="12"/>
      <c r="N63" s="12"/>
      <c r="O63" s="12"/>
    </row>
    <row r="64" spans="2:27" ht="15" thickBot="1" x14ac:dyDescent="0.25">
      <c r="B64" s="54" t="s">
        <v>192</v>
      </c>
      <c r="C64" s="101">
        <f t="shared" si="2"/>
        <v>0.5564061753666717</v>
      </c>
      <c r="D64" s="101">
        <f t="shared" si="2"/>
        <v>0.6990744254606901</v>
      </c>
      <c r="E64" s="101">
        <f t="shared" si="2"/>
        <v>0.71334125047009189</v>
      </c>
      <c r="F64" s="101">
        <f t="shared" si="2"/>
        <v>0.68480760045128819</v>
      </c>
      <c r="G64" s="101">
        <f t="shared" si="3"/>
        <v>0.94161045062052129</v>
      </c>
      <c r="H64" s="101">
        <f t="shared" si="3"/>
        <v>0.47080522531026064</v>
      </c>
      <c r="I64" s="12"/>
      <c r="J64" s="12"/>
      <c r="K64" s="12"/>
      <c r="L64" s="12">
        <v>7009268</v>
      </c>
      <c r="M64" s="12"/>
      <c r="N64" s="12"/>
      <c r="O64" s="12"/>
    </row>
    <row r="65" spans="2:27" ht="15" thickBot="1" x14ac:dyDescent="0.25">
      <c r="B65" s="54" t="s">
        <v>193</v>
      </c>
      <c r="C65" s="101">
        <f t="shared" si="2"/>
        <v>1.0838435898939873</v>
      </c>
      <c r="D65" s="101">
        <f t="shared" si="2"/>
        <v>1.4026211163333955</v>
      </c>
      <c r="E65" s="101">
        <f t="shared" si="2"/>
        <v>0.63755505287881609</v>
      </c>
      <c r="F65" s="101">
        <f t="shared" si="2"/>
        <v>0.63755505287881609</v>
      </c>
      <c r="G65" s="101">
        <f t="shared" si="3"/>
        <v>1.0200880846061058</v>
      </c>
      <c r="H65" s="101">
        <f t="shared" si="3"/>
        <v>2.0401761692122116</v>
      </c>
      <c r="I65" s="12"/>
      <c r="J65" s="12"/>
      <c r="K65" s="12"/>
      <c r="L65" s="12">
        <v>1568492</v>
      </c>
      <c r="M65" s="12"/>
      <c r="N65" s="12"/>
      <c r="O65" s="12"/>
    </row>
    <row r="66" spans="2:27" ht="15" thickBot="1" x14ac:dyDescent="0.25">
      <c r="B66" s="54" t="s">
        <v>194</v>
      </c>
      <c r="C66" s="101">
        <f t="shared" si="2"/>
        <v>0.58968087945006353</v>
      </c>
      <c r="D66" s="101">
        <f t="shared" si="2"/>
        <v>0.14742021986251588</v>
      </c>
      <c r="E66" s="101">
        <f t="shared" si="2"/>
        <v>0.29484043972503177</v>
      </c>
      <c r="F66" s="101">
        <f t="shared" si="2"/>
        <v>0</v>
      </c>
      <c r="G66" s="101">
        <f t="shared" si="3"/>
        <v>0.14742021986251588</v>
      </c>
      <c r="H66" s="101">
        <f t="shared" si="3"/>
        <v>0</v>
      </c>
      <c r="I66" s="12"/>
      <c r="J66" s="12"/>
      <c r="K66" s="12"/>
      <c r="L66" s="12">
        <v>678333</v>
      </c>
      <c r="M66" s="12"/>
      <c r="N66" s="12"/>
      <c r="O66" s="12"/>
    </row>
    <row r="67" spans="2:27" ht="15" thickBot="1" x14ac:dyDescent="0.25">
      <c r="B67" s="54" t="s">
        <v>195</v>
      </c>
      <c r="C67" s="101">
        <f t="shared" si="2"/>
        <v>0.80801406303587042</v>
      </c>
      <c r="D67" s="101">
        <f t="shared" si="2"/>
        <v>1.2120210945538057</v>
      </c>
      <c r="E67" s="101">
        <f t="shared" si="2"/>
        <v>0.76312439286721101</v>
      </c>
      <c r="F67" s="101">
        <f t="shared" si="2"/>
        <v>0.80801406303587042</v>
      </c>
      <c r="G67" s="101">
        <f t="shared" si="3"/>
        <v>0.76312439286721101</v>
      </c>
      <c r="H67" s="101">
        <f t="shared" si="3"/>
        <v>0.76312439286721101</v>
      </c>
      <c r="I67" s="12"/>
      <c r="J67" s="12"/>
      <c r="K67" s="12"/>
      <c r="L67" s="12">
        <v>2227684</v>
      </c>
      <c r="M67" s="12"/>
      <c r="N67" s="12"/>
      <c r="O67" s="12"/>
    </row>
    <row r="68" spans="2:27" ht="15" thickBot="1" x14ac:dyDescent="0.25">
      <c r="B68" s="54" t="s">
        <v>196</v>
      </c>
      <c r="C68" s="101">
        <f t="shared" si="2"/>
        <v>0.61693359326802066</v>
      </c>
      <c r="D68" s="101">
        <f t="shared" si="2"/>
        <v>0.61693359326802066</v>
      </c>
      <c r="E68" s="101">
        <f t="shared" si="2"/>
        <v>0.30846679663401033</v>
      </c>
      <c r="F68" s="101">
        <f t="shared" si="2"/>
        <v>0.30846679663401033</v>
      </c>
      <c r="G68" s="101">
        <f t="shared" si="3"/>
        <v>0</v>
      </c>
      <c r="H68" s="101">
        <f t="shared" si="3"/>
        <v>2.4677343730720827</v>
      </c>
      <c r="I68" s="12"/>
      <c r="J68" s="12"/>
      <c r="K68" s="12"/>
      <c r="L68" s="12">
        <v>324184</v>
      </c>
      <c r="M68" s="12"/>
      <c r="N68" s="12"/>
      <c r="O68" s="12"/>
    </row>
    <row r="69" spans="2:27" ht="15" thickBot="1" x14ac:dyDescent="0.25">
      <c r="B69" s="56" t="s">
        <v>197</v>
      </c>
      <c r="C69" s="102">
        <f t="shared" si="2"/>
        <v>1.157966951458663</v>
      </c>
      <c r="D69" s="102">
        <f t="shared" si="2"/>
        <v>1.314282206007257</v>
      </c>
      <c r="E69" s="102">
        <f t="shared" si="2"/>
        <v>1.1929322057655853</v>
      </c>
      <c r="F69" s="102">
        <f t="shared" si="2"/>
        <v>1.0839228835145922</v>
      </c>
      <c r="G69" s="102">
        <f t="shared" si="3"/>
        <v>1.2176135617469424</v>
      </c>
      <c r="H69" s="102">
        <f t="shared" si="3"/>
        <v>1.0016516969100691</v>
      </c>
      <c r="I69" s="12"/>
      <c r="J69" s="12"/>
      <c r="K69" s="12"/>
      <c r="L69" s="12">
        <v>48619695</v>
      </c>
      <c r="M69" s="12"/>
      <c r="N69" s="12"/>
      <c r="O69" s="12"/>
    </row>
    <row r="70" spans="2:27" ht="13.5" thickBot="1" x14ac:dyDescent="0.25">
      <c r="B70" s="12"/>
      <c r="C70" s="101"/>
      <c r="D70" s="101"/>
      <c r="E70" s="101"/>
      <c r="F70" s="101"/>
      <c r="G70" s="101"/>
      <c r="H70" s="12"/>
      <c r="I70" s="12"/>
      <c r="J70" s="12"/>
      <c r="K70" s="12"/>
      <c r="L70" s="12"/>
      <c r="M70" s="12"/>
      <c r="N70" s="12"/>
      <c r="O70" s="12"/>
      <c r="P70" s="12"/>
      <c r="Q70" s="12"/>
      <c r="R70" s="12"/>
      <c r="S70" s="12"/>
      <c r="T70" s="12"/>
      <c r="U70" s="12"/>
      <c r="V70" s="12"/>
      <c r="W70" s="12"/>
      <c r="X70" s="12"/>
      <c r="Y70" s="12"/>
      <c r="Z70" s="12"/>
      <c r="AA70" s="12"/>
    </row>
    <row r="71" spans="2:27" ht="13.5" thickBot="1" x14ac:dyDescent="0.25">
      <c r="B71" s="12"/>
      <c r="C71" s="101"/>
      <c r="D71" s="101"/>
      <c r="E71" s="101"/>
      <c r="F71" s="101"/>
      <c r="G71" s="101"/>
      <c r="H71" s="12"/>
      <c r="I71" s="12"/>
      <c r="J71" s="12"/>
      <c r="K71" s="12"/>
      <c r="L71" s="12"/>
      <c r="M71" s="12"/>
      <c r="N71" s="12"/>
      <c r="O71" s="12"/>
      <c r="P71" s="12"/>
      <c r="Q71" s="12"/>
      <c r="R71" s="12"/>
      <c r="S71" s="12"/>
      <c r="T71" s="12"/>
      <c r="U71" s="12"/>
      <c r="V71" s="12"/>
      <c r="W71" s="12"/>
      <c r="X71" s="12"/>
      <c r="Y71" s="12"/>
      <c r="Z71" s="12"/>
      <c r="AA71" s="12"/>
    </row>
    <row r="72" spans="2:27" x14ac:dyDescent="0.2">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2:27" x14ac:dyDescent="0.2">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sheetData>
  <phoneticPr fontId="67" type="noConversion"/>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17"/>
  <dimension ref="B1:F25"/>
  <sheetViews>
    <sheetView workbookViewId="0"/>
  </sheetViews>
  <sheetFormatPr baseColWidth="10" defaultColWidth="11.42578125" defaultRowHeight="14.25" x14ac:dyDescent="0.2"/>
  <cols>
    <col min="1" max="1" width="10.5703125" style="46" customWidth="1"/>
    <col min="2" max="2" width="30.85546875" style="46" customWidth="1"/>
    <col min="3" max="3" width="152.42578125" style="46" customWidth="1"/>
    <col min="4" max="16384" width="11.42578125" style="46"/>
  </cols>
  <sheetData>
    <row r="1" spans="2:6" ht="19.5" customHeight="1" x14ac:dyDescent="0.2"/>
    <row r="2" spans="2:6" ht="30.75" customHeight="1" x14ac:dyDescent="0.2"/>
    <row r="3" spans="2:6" ht="25.5" customHeight="1" thickBot="1" x14ac:dyDescent="0.25">
      <c r="D3" s="1"/>
      <c r="E3" s="1"/>
    </row>
    <row r="4" spans="2:6" ht="58.5" customHeight="1" thickTop="1" thickBot="1" x14ac:dyDescent="0.25">
      <c r="B4" s="51" t="s">
        <v>140</v>
      </c>
      <c r="C4" s="47" t="s">
        <v>141</v>
      </c>
    </row>
    <row r="5" spans="2:6" ht="64.5" customHeight="1" thickTop="1" thickBot="1" x14ac:dyDescent="0.25">
      <c r="B5" s="124" t="s">
        <v>142</v>
      </c>
      <c r="C5" s="49" t="s">
        <v>143</v>
      </c>
    </row>
    <row r="6" spans="2:6" ht="49.5" customHeight="1" thickTop="1" thickBot="1" x14ac:dyDescent="0.25">
      <c r="B6" s="51" t="s">
        <v>144</v>
      </c>
      <c r="C6" s="47" t="s">
        <v>145</v>
      </c>
      <c r="F6" s="46" t="s">
        <v>146</v>
      </c>
    </row>
    <row r="7" spans="2:6" ht="51.75" customHeight="1" thickTop="1" thickBot="1" x14ac:dyDescent="0.25">
      <c r="B7" s="51" t="s">
        <v>147</v>
      </c>
      <c r="C7" s="47" t="s">
        <v>148</v>
      </c>
    </row>
    <row r="8" spans="2:6" ht="88.5" customHeight="1" thickTop="1" thickBot="1" x14ac:dyDescent="0.25">
      <c r="B8" s="174" t="s">
        <v>149</v>
      </c>
      <c r="C8" s="50" t="s">
        <v>150</v>
      </c>
    </row>
    <row r="9" spans="2:6" ht="50.25" customHeight="1" thickTop="1" thickBot="1" x14ac:dyDescent="0.25">
      <c r="B9" s="51" t="s">
        <v>151</v>
      </c>
      <c r="C9" s="47" t="s">
        <v>152</v>
      </c>
    </row>
    <row r="10" spans="2:6" ht="118.5" customHeight="1" thickTop="1" thickBot="1" x14ac:dyDescent="0.25">
      <c r="B10" s="51" t="s">
        <v>153</v>
      </c>
      <c r="C10" s="47" t="s">
        <v>154</v>
      </c>
    </row>
    <row r="11" spans="2:6" ht="71.25" customHeight="1" thickTop="1" thickBot="1" x14ac:dyDescent="0.25">
      <c r="B11" s="51" t="s">
        <v>155</v>
      </c>
      <c r="C11" s="47" t="s">
        <v>156</v>
      </c>
    </row>
    <row r="12" spans="2:6" ht="46.5" thickTop="1" thickBot="1" x14ac:dyDescent="0.25">
      <c r="B12" s="124" t="s">
        <v>157</v>
      </c>
      <c r="C12" s="49" t="s">
        <v>158</v>
      </c>
    </row>
    <row r="13" spans="2:6" ht="61.5" thickTop="1" thickBot="1" x14ac:dyDescent="0.25">
      <c r="B13" s="124" t="s">
        <v>159</v>
      </c>
      <c r="C13" s="49" t="s">
        <v>160</v>
      </c>
    </row>
    <row r="14" spans="2:6" ht="76.5" thickTop="1" thickBot="1" x14ac:dyDescent="0.25">
      <c r="B14" s="124" t="s">
        <v>161</v>
      </c>
      <c r="C14" s="47" t="s">
        <v>162</v>
      </c>
    </row>
    <row r="15" spans="2:6" ht="61.5" thickTop="1" thickBot="1" x14ac:dyDescent="0.25">
      <c r="B15" s="124" t="s">
        <v>163</v>
      </c>
      <c r="C15" s="47" t="s">
        <v>164</v>
      </c>
    </row>
    <row r="16" spans="2:6" ht="61.5" thickTop="1" thickBot="1" x14ac:dyDescent="0.25">
      <c r="B16" s="124" t="s">
        <v>165</v>
      </c>
      <c r="C16" s="47" t="s">
        <v>166</v>
      </c>
    </row>
    <row r="17" spans="2:3" ht="39.75" thickTop="1" thickBot="1" x14ac:dyDescent="0.25">
      <c r="B17" s="51" t="s">
        <v>31</v>
      </c>
      <c r="C17" s="49" t="s">
        <v>167</v>
      </c>
    </row>
    <row r="18" spans="2:3" ht="52.5" thickTop="1" thickBot="1" x14ac:dyDescent="0.25">
      <c r="B18" s="51" t="s">
        <v>168</v>
      </c>
      <c r="C18" s="47" t="s">
        <v>169</v>
      </c>
    </row>
    <row r="19" spans="2:3" ht="31.5" thickTop="1" thickBot="1" x14ac:dyDescent="0.25">
      <c r="B19" s="51" t="s">
        <v>170</v>
      </c>
      <c r="C19" s="47" t="s">
        <v>171</v>
      </c>
    </row>
    <row r="20" spans="2:3" ht="52.5" thickTop="1" thickBot="1" x14ac:dyDescent="0.25">
      <c r="B20" s="51" t="s">
        <v>119</v>
      </c>
      <c r="C20" s="50" t="s">
        <v>172</v>
      </c>
    </row>
    <row r="21" spans="2:3" ht="78" thickTop="1" thickBot="1" x14ac:dyDescent="0.25">
      <c r="B21" s="51" t="s">
        <v>132</v>
      </c>
      <c r="C21" s="47" t="s">
        <v>173</v>
      </c>
    </row>
    <row r="22" spans="2:3" ht="31.5" thickTop="1" thickBot="1" x14ac:dyDescent="0.25">
      <c r="B22" s="51" t="s">
        <v>133</v>
      </c>
      <c r="C22" s="50" t="s">
        <v>174</v>
      </c>
    </row>
    <row r="23" spans="2:3" ht="103.5" thickTop="1" thickBot="1" x14ac:dyDescent="0.25">
      <c r="B23" s="51" t="s">
        <v>175</v>
      </c>
      <c r="C23" s="47" t="s">
        <v>176</v>
      </c>
    </row>
    <row r="24" spans="2:3" ht="52.5" thickTop="1" thickBot="1" x14ac:dyDescent="0.25">
      <c r="B24" s="51" t="s">
        <v>177</v>
      </c>
      <c r="C24" s="48" t="s">
        <v>178</v>
      </c>
    </row>
    <row r="25" spans="2:3" ht="15" thickTop="1" x14ac:dyDescent="0.2"/>
  </sheetData>
  <phoneticPr fontId="11" type="noConversion"/>
  <pageMargins left="0.75" right="0.75" top="1" bottom="1" header="0" footer="0"/>
  <pageSetup paperSize="9" orientation="portrait" verticalDpi="300" r:id="rId1"/>
  <headerFooter alignWithMargins="0"/>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C2C0CA-2676-43F9-AC73-C45BAA621CFE}">
  <sheetPr codeName="Hoja14"/>
  <dimension ref="A2:AA60"/>
  <sheetViews>
    <sheetView zoomScaleNormal="100" workbookViewId="0">
      <selection activeCell="AB6" sqref="AB6"/>
    </sheetView>
  </sheetViews>
  <sheetFormatPr baseColWidth="10" defaultColWidth="11.42578125" defaultRowHeight="12.75" x14ac:dyDescent="0.2"/>
  <cols>
    <col min="1" max="1" width="10.42578125" style="12" customWidth="1"/>
    <col min="2" max="2" width="32.85546875" bestFit="1" customWidth="1"/>
    <col min="3" max="16" width="15.85546875" customWidth="1"/>
    <col min="17" max="19" width="15.5703125" customWidth="1"/>
    <col min="20" max="20" width="14.5703125" customWidth="1"/>
    <col min="21" max="21" width="12.5703125" customWidth="1"/>
    <col min="22" max="26" width="15.5703125" customWidth="1"/>
    <col min="27" max="31" width="12.42578125" customWidth="1"/>
    <col min="32" max="40" width="12.5703125" customWidth="1"/>
    <col min="41" max="41" width="12.42578125" customWidth="1"/>
  </cols>
  <sheetData>
    <row r="2" spans="1:27" ht="40.5" customHeight="1" x14ac:dyDescent="0.2">
      <c r="B2" s="10"/>
    </row>
    <row r="3" spans="1:27" ht="27.95" customHeight="1" x14ac:dyDescent="0.2">
      <c r="B3" s="10"/>
      <c r="C3" s="52"/>
      <c r="D3" s="52"/>
      <c r="E3" s="52"/>
      <c r="F3" s="52"/>
      <c r="G3" s="52"/>
      <c r="H3" s="52"/>
      <c r="I3" s="52"/>
      <c r="J3" s="52"/>
      <c r="K3" s="52"/>
      <c r="L3" s="52"/>
      <c r="M3" s="52"/>
      <c r="N3" s="52"/>
      <c r="O3" s="52"/>
      <c r="P3" s="52"/>
      <c r="Q3" s="52"/>
    </row>
    <row r="4" spans="1:27" ht="15" x14ac:dyDescent="0.2">
      <c r="C4" s="52"/>
      <c r="D4" s="52"/>
      <c r="E4" s="52"/>
      <c r="F4" s="52"/>
      <c r="G4" s="52"/>
      <c r="H4" s="52"/>
      <c r="I4" s="52"/>
      <c r="J4" s="52"/>
      <c r="K4" s="52"/>
      <c r="L4" s="52"/>
      <c r="M4" s="52"/>
      <c r="N4" s="52"/>
      <c r="O4" s="52"/>
      <c r="P4" s="52"/>
      <c r="Q4" s="52"/>
    </row>
    <row r="5" spans="1:27" ht="18.75" customHeight="1" x14ac:dyDescent="0.2">
      <c r="B5" s="12"/>
      <c r="C5" s="12"/>
      <c r="D5" s="12"/>
      <c r="E5" s="12"/>
      <c r="F5" s="12"/>
      <c r="G5" s="12"/>
      <c r="H5" s="12"/>
      <c r="I5" s="12"/>
      <c r="J5" s="12"/>
      <c r="K5" s="12"/>
      <c r="L5" s="12"/>
      <c r="M5" s="12"/>
      <c r="N5" s="12"/>
      <c r="O5" s="12"/>
      <c r="P5" s="12"/>
      <c r="Q5" s="12"/>
    </row>
    <row r="6" spans="1:27" ht="91.9" customHeight="1" x14ac:dyDescent="0.2">
      <c r="B6" s="94"/>
      <c r="C6" s="39" t="s">
        <v>245</v>
      </c>
      <c r="D6" s="39" t="s">
        <v>246</v>
      </c>
      <c r="E6" s="39" t="s">
        <v>247</v>
      </c>
      <c r="F6" s="39" t="s">
        <v>248</v>
      </c>
      <c r="G6" s="39" t="s">
        <v>249</v>
      </c>
      <c r="H6" s="39" t="s">
        <v>250</v>
      </c>
      <c r="I6" s="39" t="s">
        <v>251</v>
      </c>
      <c r="J6" s="39" t="s">
        <v>252</v>
      </c>
      <c r="K6" s="39" t="s">
        <v>253</v>
      </c>
      <c r="L6" s="39" t="s">
        <v>254</v>
      </c>
      <c r="M6" s="39" t="s">
        <v>255</v>
      </c>
      <c r="N6" s="39" t="s">
        <v>256</v>
      </c>
      <c r="O6" s="39" t="s">
        <v>257</v>
      </c>
      <c r="P6" s="39" t="s">
        <v>258</v>
      </c>
      <c r="Q6" s="39" t="s">
        <v>259</v>
      </c>
      <c r="R6" s="39" t="s">
        <v>260</v>
      </c>
      <c r="S6" s="39" t="s">
        <v>261</v>
      </c>
      <c r="T6" s="39" t="s">
        <v>262</v>
      </c>
      <c r="U6" s="39" t="s">
        <v>263</v>
      </c>
      <c r="V6" s="39" t="s">
        <v>264</v>
      </c>
      <c r="W6" s="39" t="s">
        <v>265</v>
      </c>
      <c r="X6" s="39" t="s">
        <v>266</v>
      </c>
      <c r="Y6" s="39" t="s">
        <v>267</v>
      </c>
      <c r="Z6" s="39" t="s">
        <v>268</v>
      </c>
    </row>
    <row r="7" spans="1:27" ht="17.100000000000001" customHeight="1" thickBot="1" x14ac:dyDescent="0.25">
      <c r="B7" s="54" t="s">
        <v>269</v>
      </c>
      <c r="C7" s="122">
        <v>321</v>
      </c>
      <c r="D7" s="93">
        <v>0</v>
      </c>
      <c r="E7" s="93">
        <v>30</v>
      </c>
      <c r="F7" s="105">
        <v>351</v>
      </c>
      <c r="G7" s="175">
        <v>276</v>
      </c>
      <c r="H7" s="175">
        <v>12</v>
      </c>
      <c r="I7" s="175">
        <v>29</v>
      </c>
      <c r="J7" s="175">
        <v>0</v>
      </c>
      <c r="K7" s="175">
        <v>276</v>
      </c>
      <c r="L7" s="176">
        <v>47</v>
      </c>
      <c r="M7" s="176">
        <v>0</v>
      </c>
      <c r="N7" s="176">
        <v>47</v>
      </c>
      <c r="O7" s="175">
        <v>28</v>
      </c>
      <c r="P7" s="175">
        <v>1</v>
      </c>
      <c r="Q7" s="175">
        <v>27</v>
      </c>
      <c r="R7" s="122">
        <v>678</v>
      </c>
      <c r="S7" s="122">
        <v>490</v>
      </c>
      <c r="T7" s="107">
        <v>206</v>
      </c>
      <c r="U7" s="93">
        <v>2743</v>
      </c>
      <c r="V7" s="93">
        <v>145</v>
      </c>
      <c r="W7" s="93">
        <v>66</v>
      </c>
      <c r="X7" s="93">
        <v>76</v>
      </c>
      <c r="Y7" s="93">
        <v>3</v>
      </c>
      <c r="Z7" s="93">
        <v>14</v>
      </c>
      <c r="AA7" s="93"/>
    </row>
    <row r="8" spans="1:27" ht="17.100000000000001" customHeight="1" thickBot="1" x14ac:dyDescent="0.25">
      <c r="B8" s="54" t="s">
        <v>270</v>
      </c>
      <c r="C8" s="122">
        <v>516</v>
      </c>
      <c r="D8" s="93">
        <v>0</v>
      </c>
      <c r="E8" s="93">
        <v>30</v>
      </c>
      <c r="F8" s="105">
        <v>546</v>
      </c>
      <c r="G8" s="175">
        <v>320</v>
      </c>
      <c r="H8" s="175">
        <v>0</v>
      </c>
      <c r="I8" s="175">
        <v>56</v>
      </c>
      <c r="J8" s="175">
        <v>1</v>
      </c>
      <c r="K8" s="175">
        <v>279</v>
      </c>
      <c r="L8" s="176">
        <v>6</v>
      </c>
      <c r="M8" s="176">
        <v>3</v>
      </c>
      <c r="N8" s="176">
        <v>9</v>
      </c>
      <c r="O8" s="175">
        <v>3</v>
      </c>
      <c r="P8" s="175">
        <v>0</v>
      </c>
      <c r="Q8" s="175">
        <v>3</v>
      </c>
      <c r="R8" s="122">
        <v>813</v>
      </c>
      <c r="S8" s="122">
        <v>868</v>
      </c>
      <c r="T8" s="107">
        <v>290</v>
      </c>
      <c r="U8" s="93">
        <v>4817</v>
      </c>
      <c r="V8" s="93">
        <v>119</v>
      </c>
      <c r="W8" s="93">
        <v>27</v>
      </c>
      <c r="X8" s="93">
        <v>88</v>
      </c>
      <c r="Y8" s="93">
        <v>4</v>
      </c>
      <c r="Z8" s="93">
        <v>8</v>
      </c>
    </row>
    <row r="9" spans="1:27" ht="17.100000000000001" customHeight="1" thickBot="1" x14ac:dyDescent="0.25">
      <c r="B9" s="54" t="s">
        <v>271</v>
      </c>
      <c r="C9" s="122">
        <v>178</v>
      </c>
      <c r="D9" s="93">
        <v>0</v>
      </c>
      <c r="E9" s="93">
        <v>20</v>
      </c>
      <c r="F9" s="105">
        <v>198</v>
      </c>
      <c r="G9" s="175">
        <v>157</v>
      </c>
      <c r="H9" s="175">
        <v>1</v>
      </c>
      <c r="I9" s="175">
        <v>23</v>
      </c>
      <c r="J9" s="175">
        <v>0</v>
      </c>
      <c r="K9" s="175">
        <v>120</v>
      </c>
      <c r="L9" s="176">
        <v>1</v>
      </c>
      <c r="M9" s="176">
        <v>2</v>
      </c>
      <c r="N9" s="176">
        <v>3</v>
      </c>
      <c r="O9" s="175">
        <v>2</v>
      </c>
      <c r="P9" s="175">
        <v>0</v>
      </c>
      <c r="Q9" s="175">
        <v>2</v>
      </c>
      <c r="R9" s="122">
        <v>407</v>
      </c>
      <c r="S9" s="122">
        <v>419</v>
      </c>
      <c r="T9" s="93">
        <v>138</v>
      </c>
      <c r="U9" s="93">
        <v>2536</v>
      </c>
      <c r="V9" s="93">
        <v>58</v>
      </c>
      <c r="W9" s="93">
        <v>17</v>
      </c>
      <c r="X9" s="93">
        <v>35</v>
      </c>
      <c r="Y9" s="93">
        <v>6</v>
      </c>
      <c r="Z9" s="93">
        <v>4</v>
      </c>
    </row>
    <row r="10" spans="1:27" ht="17.100000000000001" customHeight="1" thickBot="1" x14ac:dyDescent="0.25">
      <c r="B10" s="54" t="s">
        <v>272</v>
      </c>
      <c r="C10" s="122">
        <v>308</v>
      </c>
      <c r="D10" s="93">
        <v>0</v>
      </c>
      <c r="E10" s="93">
        <v>10</v>
      </c>
      <c r="F10" s="105">
        <v>318</v>
      </c>
      <c r="G10" s="175">
        <v>202</v>
      </c>
      <c r="H10" s="175">
        <v>0</v>
      </c>
      <c r="I10" s="175">
        <v>36</v>
      </c>
      <c r="J10" s="175">
        <v>0</v>
      </c>
      <c r="K10" s="175">
        <v>165</v>
      </c>
      <c r="L10" s="176">
        <v>11</v>
      </c>
      <c r="M10" s="176">
        <v>10</v>
      </c>
      <c r="N10" s="176">
        <v>21</v>
      </c>
      <c r="O10" s="175">
        <v>7</v>
      </c>
      <c r="P10" s="175">
        <v>1</v>
      </c>
      <c r="Q10" s="175">
        <v>6</v>
      </c>
      <c r="R10" s="122">
        <v>647</v>
      </c>
      <c r="S10" s="122">
        <v>752</v>
      </c>
      <c r="T10" s="93">
        <v>212</v>
      </c>
      <c r="U10" s="93">
        <v>2692</v>
      </c>
      <c r="V10" s="93">
        <v>82</v>
      </c>
      <c r="W10" s="93">
        <v>24</v>
      </c>
      <c r="X10" s="93">
        <v>56</v>
      </c>
      <c r="Y10" s="93">
        <v>2</v>
      </c>
      <c r="Z10" s="93">
        <v>10</v>
      </c>
    </row>
    <row r="11" spans="1:27" ht="17.100000000000001" customHeight="1" thickBot="1" x14ac:dyDescent="0.25">
      <c r="A11" s="67"/>
      <c r="B11" s="54" t="s">
        <v>273</v>
      </c>
      <c r="C11" s="122">
        <v>300</v>
      </c>
      <c r="D11" s="93">
        <v>0</v>
      </c>
      <c r="E11" s="93">
        <v>4</v>
      </c>
      <c r="F11" s="105">
        <v>304</v>
      </c>
      <c r="G11" s="175">
        <v>110</v>
      </c>
      <c r="H11" s="177">
        <v>0</v>
      </c>
      <c r="I11" s="175">
        <v>5</v>
      </c>
      <c r="J11" s="175">
        <v>0</v>
      </c>
      <c r="K11" s="175">
        <v>95</v>
      </c>
      <c r="L11" s="176">
        <v>6</v>
      </c>
      <c r="M11" s="176">
        <v>1</v>
      </c>
      <c r="N11" s="176">
        <v>7</v>
      </c>
      <c r="O11" s="177">
        <v>3</v>
      </c>
      <c r="P11" s="177">
        <v>0</v>
      </c>
      <c r="Q11" s="177">
        <v>3</v>
      </c>
      <c r="R11" s="122">
        <v>349</v>
      </c>
      <c r="S11" s="122">
        <v>381</v>
      </c>
      <c r="T11" s="93">
        <v>117</v>
      </c>
      <c r="U11" s="93">
        <v>1956</v>
      </c>
      <c r="V11" s="93">
        <v>103</v>
      </c>
      <c r="W11" s="93">
        <v>39</v>
      </c>
      <c r="X11" s="93">
        <v>60</v>
      </c>
      <c r="Y11" s="93">
        <v>4</v>
      </c>
      <c r="Z11" s="93">
        <v>3</v>
      </c>
    </row>
    <row r="12" spans="1:27" ht="17.100000000000001" customHeight="1" thickBot="1" x14ac:dyDescent="0.25">
      <c r="A12" s="67"/>
      <c r="B12" s="54" t="s">
        <v>274</v>
      </c>
      <c r="C12" s="122">
        <v>125</v>
      </c>
      <c r="D12" s="93">
        <v>8</v>
      </c>
      <c r="E12" s="93">
        <v>0</v>
      </c>
      <c r="F12" s="105">
        <v>133</v>
      </c>
      <c r="G12" s="175">
        <v>6</v>
      </c>
      <c r="H12" s="175">
        <v>1</v>
      </c>
      <c r="I12" s="175">
        <v>16</v>
      </c>
      <c r="J12" s="175">
        <v>1</v>
      </c>
      <c r="K12" s="175">
        <v>3</v>
      </c>
      <c r="L12" s="176">
        <v>7</v>
      </c>
      <c r="M12" s="176">
        <v>1</v>
      </c>
      <c r="N12" s="176">
        <v>8</v>
      </c>
      <c r="O12" s="175">
        <v>5</v>
      </c>
      <c r="P12" s="175">
        <v>0</v>
      </c>
      <c r="Q12" s="175">
        <v>5</v>
      </c>
      <c r="R12" s="122">
        <v>235</v>
      </c>
      <c r="S12" s="122">
        <v>345</v>
      </c>
      <c r="T12" s="93">
        <v>138</v>
      </c>
      <c r="U12" s="93">
        <v>1336</v>
      </c>
      <c r="V12" s="93">
        <v>38</v>
      </c>
      <c r="W12" s="93">
        <v>13</v>
      </c>
      <c r="X12" s="93">
        <v>23</v>
      </c>
      <c r="Y12" s="93">
        <v>2</v>
      </c>
      <c r="Z12" s="93">
        <v>3</v>
      </c>
    </row>
    <row r="13" spans="1:27" ht="17.100000000000001" customHeight="1" thickBot="1" x14ac:dyDescent="0.25">
      <c r="A13" s="67"/>
      <c r="B13" s="54" t="s">
        <v>275</v>
      </c>
      <c r="C13" s="122">
        <v>505</v>
      </c>
      <c r="D13" s="93">
        <v>3</v>
      </c>
      <c r="E13" s="93">
        <v>64</v>
      </c>
      <c r="F13" s="105">
        <v>572</v>
      </c>
      <c r="G13" s="175">
        <v>314</v>
      </c>
      <c r="H13" s="175">
        <v>1</v>
      </c>
      <c r="I13" s="175">
        <v>23</v>
      </c>
      <c r="J13" s="175">
        <v>3</v>
      </c>
      <c r="K13" s="175">
        <v>286</v>
      </c>
      <c r="L13" s="176">
        <v>42</v>
      </c>
      <c r="M13" s="176">
        <v>11</v>
      </c>
      <c r="N13" s="176">
        <v>53</v>
      </c>
      <c r="O13" s="175">
        <v>17</v>
      </c>
      <c r="P13" s="175">
        <v>2</v>
      </c>
      <c r="Q13" s="175">
        <v>15</v>
      </c>
      <c r="R13" s="122">
        <v>1479</v>
      </c>
      <c r="S13" s="122">
        <v>1766</v>
      </c>
      <c r="T13" s="93">
        <v>339</v>
      </c>
      <c r="U13" s="93">
        <v>9381</v>
      </c>
      <c r="V13" s="93">
        <v>366</v>
      </c>
      <c r="W13" s="93">
        <v>75</v>
      </c>
      <c r="X13" s="93">
        <v>276</v>
      </c>
      <c r="Y13" s="93">
        <v>15</v>
      </c>
      <c r="Z13" s="93">
        <v>45</v>
      </c>
    </row>
    <row r="14" spans="1:27" ht="17.100000000000001" customHeight="1" thickBot="1" x14ac:dyDescent="0.25">
      <c r="A14" s="67"/>
      <c r="B14" s="54" t="s">
        <v>276</v>
      </c>
      <c r="C14" s="122">
        <v>612</v>
      </c>
      <c r="D14" s="93">
        <v>18</v>
      </c>
      <c r="E14" s="93">
        <v>42</v>
      </c>
      <c r="F14" s="105">
        <v>672</v>
      </c>
      <c r="G14" s="175">
        <v>598</v>
      </c>
      <c r="H14" s="175">
        <v>3</v>
      </c>
      <c r="I14" s="175">
        <v>33</v>
      </c>
      <c r="J14" s="175">
        <v>0</v>
      </c>
      <c r="K14" s="175">
        <v>485</v>
      </c>
      <c r="L14" s="176">
        <v>13</v>
      </c>
      <c r="M14" s="176">
        <v>10</v>
      </c>
      <c r="N14" s="176">
        <v>23</v>
      </c>
      <c r="O14" s="175">
        <v>7</v>
      </c>
      <c r="P14" s="175">
        <v>1</v>
      </c>
      <c r="Q14" s="175">
        <v>8</v>
      </c>
      <c r="R14" s="122">
        <v>1652</v>
      </c>
      <c r="S14" s="122">
        <v>1509</v>
      </c>
      <c r="T14" s="93">
        <v>456</v>
      </c>
      <c r="U14" s="93">
        <v>9803</v>
      </c>
      <c r="V14" s="93">
        <v>179</v>
      </c>
      <c r="W14" s="93">
        <v>31</v>
      </c>
      <c r="X14" s="93">
        <v>133</v>
      </c>
      <c r="Y14" s="93">
        <v>15</v>
      </c>
      <c r="Z14" s="93">
        <v>18</v>
      </c>
    </row>
    <row r="15" spans="1:27" ht="17.100000000000001" customHeight="1" thickBot="1" x14ac:dyDescent="0.25">
      <c r="A15" s="67"/>
      <c r="B15" s="54" t="s">
        <v>277</v>
      </c>
      <c r="C15" s="122">
        <v>59</v>
      </c>
      <c r="D15" s="93">
        <v>2</v>
      </c>
      <c r="E15" s="93">
        <v>6</v>
      </c>
      <c r="F15" s="105">
        <v>67</v>
      </c>
      <c r="G15" s="175">
        <v>51</v>
      </c>
      <c r="H15" s="175">
        <v>1</v>
      </c>
      <c r="I15" s="175">
        <v>1</v>
      </c>
      <c r="J15" s="175">
        <v>0</v>
      </c>
      <c r="K15" s="175">
        <v>49</v>
      </c>
      <c r="L15" s="176">
        <v>1</v>
      </c>
      <c r="M15" s="176">
        <v>0</v>
      </c>
      <c r="N15" s="176">
        <v>1</v>
      </c>
      <c r="O15" s="175">
        <v>0</v>
      </c>
      <c r="P15" s="175">
        <v>0</v>
      </c>
      <c r="Q15" s="175">
        <v>0</v>
      </c>
      <c r="R15" s="122">
        <v>94</v>
      </c>
      <c r="S15" s="122">
        <v>104</v>
      </c>
      <c r="T15" s="93">
        <v>27</v>
      </c>
      <c r="U15" s="93">
        <v>601</v>
      </c>
      <c r="V15" s="93">
        <v>35</v>
      </c>
      <c r="W15" s="93">
        <v>6</v>
      </c>
      <c r="X15" s="93">
        <v>25</v>
      </c>
      <c r="Y15" s="93">
        <v>4</v>
      </c>
      <c r="Z15" s="93">
        <v>1</v>
      </c>
    </row>
    <row r="16" spans="1:27" ht="17.100000000000001" customHeight="1" thickBot="1" x14ac:dyDescent="0.25">
      <c r="B16" s="54" t="s">
        <v>278</v>
      </c>
      <c r="C16" s="122">
        <v>15</v>
      </c>
      <c r="D16" s="93">
        <v>3</v>
      </c>
      <c r="E16" s="93">
        <v>2</v>
      </c>
      <c r="F16" s="105">
        <v>20</v>
      </c>
      <c r="G16" s="175">
        <v>3</v>
      </c>
      <c r="H16" s="175">
        <v>1</v>
      </c>
      <c r="I16" s="175">
        <v>8</v>
      </c>
      <c r="J16" s="175">
        <v>0</v>
      </c>
      <c r="K16" s="175">
        <v>3</v>
      </c>
      <c r="L16" s="176">
        <v>0</v>
      </c>
      <c r="M16" s="176">
        <v>0</v>
      </c>
      <c r="N16" s="176">
        <v>0</v>
      </c>
      <c r="O16" s="175">
        <v>0</v>
      </c>
      <c r="P16" s="175">
        <v>0</v>
      </c>
      <c r="Q16" s="175">
        <v>0</v>
      </c>
      <c r="R16" s="122">
        <v>43</v>
      </c>
      <c r="S16" s="122">
        <v>62</v>
      </c>
      <c r="T16" s="93">
        <v>16</v>
      </c>
      <c r="U16" s="93">
        <v>219</v>
      </c>
      <c r="V16" s="93">
        <v>13</v>
      </c>
      <c r="W16" s="93">
        <v>3</v>
      </c>
      <c r="X16" s="93">
        <v>9</v>
      </c>
      <c r="Y16" s="93">
        <v>1</v>
      </c>
      <c r="Z16" s="93">
        <v>0</v>
      </c>
    </row>
    <row r="17" spans="2:26" ht="17.100000000000001" customHeight="1" thickBot="1" x14ac:dyDescent="0.25">
      <c r="B17" s="54" t="s">
        <v>279</v>
      </c>
      <c r="C17" s="122">
        <v>248</v>
      </c>
      <c r="D17" s="93">
        <v>1</v>
      </c>
      <c r="E17" s="93">
        <v>19</v>
      </c>
      <c r="F17" s="105">
        <v>268</v>
      </c>
      <c r="G17" s="175">
        <v>143</v>
      </c>
      <c r="H17" s="175">
        <v>0</v>
      </c>
      <c r="I17" s="175">
        <v>12</v>
      </c>
      <c r="J17" s="175">
        <v>2</v>
      </c>
      <c r="K17" s="175">
        <v>119</v>
      </c>
      <c r="L17" s="176">
        <v>1</v>
      </c>
      <c r="M17" s="176">
        <v>10</v>
      </c>
      <c r="N17" s="176">
        <v>11</v>
      </c>
      <c r="O17" s="175">
        <v>2</v>
      </c>
      <c r="P17" s="175">
        <v>1</v>
      </c>
      <c r="Q17" s="175">
        <v>1</v>
      </c>
      <c r="R17" s="122">
        <v>652</v>
      </c>
      <c r="S17" s="122">
        <v>637</v>
      </c>
      <c r="T17" s="93">
        <v>112</v>
      </c>
      <c r="U17" s="93">
        <v>4763</v>
      </c>
      <c r="V17" s="93">
        <v>111</v>
      </c>
      <c r="W17" s="93">
        <v>21</v>
      </c>
      <c r="X17" s="93">
        <v>87</v>
      </c>
      <c r="Y17" s="93">
        <v>3</v>
      </c>
      <c r="Z17" s="93">
        <v>5</v>
      </c>
    </row>
    <row r="18" spans="2:26" ht="17.100000000000001" customHeight="1" thickBot="1" x14ac:dyDescent="0.25">
      <c r="B18" s="54" t="s">
        <v>280</v>
      </c>
      <c r="C18" s="122">
        <v>290</v>
      </c>
      <c r="D18" s="93">
        <v>3</v>
      </c>
      <c r="E18" s="93">
        <v>14</v>
      </c>
      <c r="F18" s="105">
        <v>307</v>
      </c>
      <c r="G18" s="175">
        <v>270</v>
      </c>
      <c r="H18" s="175">
        <v>0</v>
      </c>
      <c r="I18" s="175">
        <v>9</v>
      </c>
      <c r="J18" s="175">
        <v>0</v>
      </c>
      <c r="K18" s="175">
        <v>253</v>
      </c>
      <c r="L18" s="176">
        <v>4</v>
      </c>
      <c r="M18" s="176">
        <v>9</v>
      </c>
      <c r="N18" s="176">
        <v>13</v>
      </c>
      <c r="O18" s="175">
        <v>27</v>
      </c>
      <c r="P18" s="175">
        <v>2</v>
      </c>
      <c r="Q18" s="175">
        <v>25</v>
      </c>
      <c r="R18" s="122">
        <v>627</v>
      </c>
      <c r="S18" s="122">
        <v>878</v>
      </c>
      <c r="T18" s="93">
        <v>150</v>
      </c>
      <c r="U18" s="93">
        <v>3032</v>
      </c>
      <c r="V18" s="93">
        <v>182</v>
      </c>
      <c r="W18" s="93">
        <v>30</v>
      </c>
      <c r="X18" s="93">
        <v>142</v>
      </c>
      <c r="Y18" s="93">
        <v>10</v>
      </c>
      <c r="Z18" s="93">
        <v>18</v>
      </c>
    </row>
    <row r="19" spans="2:26" ht="17.100000000000001" customHeight="1" thickBot="1" x14ac:dyDescent="0.25">
      <c r="B19" s="54" t="s">
        <v>183</v>
      </c>
      <c r="C19" s="122">
        <v>534</v>
      </c>
      <c r="D19" s="93">
        <v>8</v>
      </c>
      <c r="E19" s="93">
        <v>36</v>
      </c>
      <c r="F19" s="105">
        <v>578</v>
      </c>
      <c r="G19" s="175">
        <v>492</v>
      </c>
      <c r="H19" s="175">
        <v>1</v>
      </c>
      <c r="I19" s="175">
        <v>23</v>
      </c>
      <c r="J19" s="175">
        <v>2</v>
      </c>
      <c r="K19" s="175">
        <v>457</v>
      </c>
      <c r="L19" s="176">
        <v>1</v>
      </c>
      <c r="M19" s="176">
        <v>2</v>
      </c>
      <c r="N19" s="176">
        <v>3</v>
      </c>
      <c r="O19" s="175">
        <v>2</v>
      </c>
      <c r="P19" s="175">
        <v>0</v>
      </c>
      <c r="Q19" s="175">
        <v>2</v>
      </c>
      <c r="R19" s="122">
        <v>856</v>
      </c>
      <c r="S19" s="122">
        <v>605</v>
      </c>
      <c r="T19" s="93">
        <v>106</v>
      </c>
      <c r="U19" s="93">
        <v>5265</v>
      </c>
      <c r="V19" s="93">
        <v>245</v>
      </c>
      <c r="W19" s="93">
        <v>31</v>
      </c>
      <c r="X19" s="93">
        <v>204</v>
      </c>
      <c r="Y19" s="93">
        <v>10</v>
      </c>
      <c r="Z19" s="93">
        <v>27</v>
      </c>
    </row>
    <row r="20" spans="2:26" ht="17.100000000000001" customHeight="1" thickBot="1" x14ac:dyDescent="0.25">
      <c r="B20" s="54" t="s">
        <v>281</v>
      </c>
      <c r="C20" s="122">
        <v>691</v>
      </c>
      <c r="D20" s="93">
        <v>0</v>
      </c>
      <c r="E20" s="93">
        <v>10</v>
      </c>
      <c r="F20" s="105">
        <v>701</v>
      </c>
      <c r="G20" s="175">
        <v>1056</v>
      </c>
      <c r="H20" s="175">
        <v>0</v>
      </c>
      <c r="I20" s="175">
        <v>12</v>
      </c>
      <c r="J20" s="175">
        <v>1</v>
      </c>
      <c r="K20" s="175">
        <v>936</v>
      </c>
      <c r="L20" s="176">
        <v>5</v>
      </c>
      <c r="M20" s="176">
        <v>11</v>
      </c>
      <c r="N20" s="176">
        <v>16</v>
      </c>
      <c r="O20" s="175">
        <v>17</v>
      </c>
      <c r="P20" s="175">
        <v>1</v>
      </c>
      <c r="Q20" s="175">
        <v>16</v>
      </c>
      <c r="R20" s="122">
        <v>1531</v>
      </c>
      <c r="S20" s="122">
        <v>1524</v>
      </c>
      <c r="T20" s="93">
        <v>221</v>
      </c>
      <c r="U20" s="93">
        <v>9490</v>
      </c>
      <c r="V20" s="93">
        <v>230</v>
      </c>
      <c r="W20" s="93">
        <v>27</v>
      </c>
      <c r="X20" s="93">
        <v>190</v>
      </c>
      <c r="Y20" s="93">
        <v>13</v>
      </c>
      <c r="Z20" s="93">
        <v>12</v>
      </c>
    </row>
    <row r="21" spans="2:26" ht="17.100000000000001" customHeight="1" thickBot="1" x14ac:dyDescent="0.25">
      <c r="B21" s="54" t="s">
        <v>282</v>
      </c>
      <c r="C21" s="122">
        <v>413</v>
      </c>
      <c r="D21" s="93">
        <v>6</v>
      </c>
      <c r="E21" s="93">
        <v>12</v>
      </c>
      <c r="F21" s="105">
        <v>431</v>
      </c>
      <c r="G21" s="175">
        <v>242</v>
      </c>
      <c r="H21" s="175">
        <v>0</v>
      </c>
      <c r="I21" s="175">
        <v>2</v>
      </c>
      <c r="J21" s="175">
        <v>0</v>
      </c>
      <c r="K21" s="175">
        <v>198</v>
      </c>
      <c r="L21" s="176">
        <v>11</v>
      </c>
      <c r="M21" s="176">
        <v>8</v>
      </c>
      <c r="N21" s="176">
        <v>19</v>
      </c>
      <c r="O21" s="175">
        <v>8</v>
      </c>
      <c r="P21" s="175">
        <v>2</v>
      </c>
      <c r="Q21" s="175">
        <v>7</v>
      </c>
      <c r="R21" s="122">
        <v>1085</v>
      </c>
      <c r="S21" s="122">
        <v>856</v>
      </c>
      <c r="T21" s="93">
        <v>109</v>
      </c>
      <c r="U21" s="93">
        <v>8724</v>
      </c>
      <c r="V21" s="93">
        <v>176</v>
      </c>
      <c r="W21" s="93">
        <v>23</v>
      </c>
      <c r="X21" s="93">
        <v>142</v>
      </c>
      <c r="Y21" s="93">
        <v>11</v>
      </c>
      <c r="Z21" s="93">
        <v>16</v>
      </c>
    </row>
    <row r="22" spans="2:26" ht="17.100000000000001" customHeight="1" thickBot="1" x14ac:dyDescent="0.25">
      <c r="B22" s="54" t="s">
        <v>185</v>
      </c>
      <c r="C22" s="122">
        <v>132</v>
      </c>
      <c r="D22" s="93">
        <v>12</v>
      </c>
      <c r="E22" s="93">
        <v>10</v>
      </c>
      <c r="F22" s="105">
        <v>154</v>
      </c>
      <c r="G22" s="175">
        <v>40</v>
      </c>
      <c r="H22" s="175">
        <v>0</v>
      </c>
      <c r="I22" s="175">
        <v>4</v>
      </c>
      <c r="J22" s="175">
        <v>0</v>
      </c>
      <c r="K22" s="175">
        <v>39</v>
      </c>
      <c r="L22" s="176">
        <v>1</v>
      </c>
      <c r="M22" s="176">
        <v>2</v>
      </c>
      <c r="N22" s="176">
        <v>3</v>
      </c>
      <c r="O22" s="175">
        <v>2</v>
      </c>
      <c r="P22" s="175">
        <v>0</v>
      </c>
      <c r="Q22" s="175">
        <v>2</v>
      </c>
      <c r="R22" s="122">
        <v>331</v>
      </c>
      <c r="S22" s="122">
        <v>504</v>
      </c>
      <c r="T22" s="93">
        <v>67</v>
      </c>
      <c r="U22" s="93">
        <v>2117</v>
      </c>
      <c r="V22" s="93">
        <v>50</v>
      </c>
      <c r="W22" s="93">
        <v>9</v>
      </c>
      <c r="X22" s="93">
        <v>40</v>
      </c>
      <c r="Y22" s="93">
        <v>1</v>
      </c>
      <c r="Z22" s="93">
        <v>5</v>
      </c>
    </row>
    <row r="23" spans="2:26" ht="17.100000000000001" customHeight="1" thickBot="1" x14ac:dyDescent="0.25">
      <c r="B23" s="54" t="s">
        <v>283</v>
      </c>
      <c r="C23" s="122">
        <v>28</v>
      </c>
      <c r="D23" s="93">
        <v>0</v>
      </c>
      <c r="E23" s="93">
        <v>1</v>
      </c>
      <c r="F23" s="105">
        <v>29</v>
      </c>
      <c r="G23" s="175">
        <v>29</v>
      </c>
      <c r="H23" s="175">
        <v>0</v>
      </c>
      <c r="I23" s="175">
        <v>0</v>
      </c>
      <c r="J23" s="175">
        <v>0</v>
      </c>
      <c r="K23" s="175">
        <v>29</v>
      </c>
      <c r="L23" s="176">
        <v>0</v>
      </c>
      <c r="M23" s="176">
        <v>2</v>
      </c>
      <c r="N23" s="176">
        <v>2</v>
      </c>
      <c r="O23" s="175">
        <v>0</v>
      </c>
      <c r="P23" s="175">
        <v>0</v>
      </c>
      <c r="Q23" s="175">
        <v>0</v>
      </c>
      <c r="R23" s="122">
        <v>46</v>
      </c>
      <c r="S23" s="122">
        <v>98</v>
      </c>
      <c r="T23" s="93">
        <v>23</v>
      </c>
      <c r="U23" s="93">
        <v>254</v>
      </c>
      <c r="V23" s="93">
        <v>12</v>
      </c>
      <c r="W23" s="93">
        <v>3</v>
      </c>
      <c r="X23" s="93">
        <v>8</v>
      </c>
      <c r="Y23" s="93">
        <v>1</v>
      </c>
      <c r="Z23" s="93">
        <v>5</v>
      </c>
    </row>
    <row r="24" spans="2:26" ht="15" thickBot="1" x14ac:dyDescent="0.25">
      <c r="B24" s="54" t="s">
        <v>284</v>
      </c>
      <c r="C24" s="122">
        <v>100</v>
      </c>
      <c r="D24" s="93">
        <v>0</v>
      </c>
      <c r="E24" s="93">
        <v>9</v>
      </c>
      <c r="F24" s="105">
        <v>109</v>
      </c>
      <c r="G24" s="175">
        <v>51</v>
      </c>
      <c r="H24" s="175">
        <v>0</v>
      </c>
      <c r="I24" s="175">
        <v>3</v>
      </c>
      <c r="J24" s="175">
        <v>1</v>
      </c>
      <c r="K24" s="175">
        <v>48</v>
      </c>
      <c r="L24" s="176">
        <v>1</v>
      </c>
      <c r="M24" s="176">
        <v>2</v>
      </c>
      <c r="N24" s="176">
        <v>3</v>
      </c>
      <c r="O24" s="175">
        <v>2</v>
      </c>
      <c r="P24" s="175">
        <v>0</v>
      </c>
      <c r="Q24" s="175">
        <v>2</v>
      </c>
      <c r="R24" s="122">
        <v>247</v>
      </c>
      <c r="S24" s="122">
        <v>310</v>
      </c>
      <c r="T24" s="93">
        <v>68</v>
      </c>
      <c r="U24" s="93">
        <v>1051</v>
      </c>
      <c r="V24" s="93">
        <v>35</v>
      </c>
      <c r="W24" s="93">
        <v>5</v>
      </c>
      <c r="X24" s="93">
        <v>27</v>
      </c>
      <c r="Y24" s="93">
        <v>3</v>
      </c>
      <c r="Z24" s="93">
        <v>4</v>
      </c>
    </row>
    <row r="25" spans="2:26" ht="15" thickBot="1" x14ac:dyDescent="0.25">
      <c r="B25" s="54" t="s">
        <v>285</v>
      </c>
      <c r="C25" s="122">
        <v>127</v>
      </c>
      <c r="D25" s="93">
        <v>5</v>
      </c>
      <c r="E25" s="93">
        <v>6</v>
      </c>
      <c r="F25" s="105">
        <v>138</v>
      </c>
      <c r="G25" s="175">
        <v>127</v>
      </c>
      <c r="H25" s="175">
        <v>0</v>
      </c>
      <c r="I25" s="175">
        <v>17</v>
      </c>
      <c r="J25" s="175">
        <v>0</v>
      </c>
      <c r="K25" s="175">
        <v>117</v>
      </c>
      <c r="L25" s="178">
        <v>4</v>
      </c>
      <c r="M25" s="178">
        <v>5</v>
      </c>
      <c r="N25" s="178">
        <v>9</v>
      </c>
      <c r="O25" s="175">
        <v>4</v>
      </c>
      <c r="P25" s="175">
        <v>1</v>
      </c>
      <c r="Q25" s="175">
        <v>3</v>
      </c>
      <c r="R25" s="122">
        <v>278</v>
      </c>
      <c r="S25" s="122">
        <v>450</v>
      </c>
      <c r="T25" s="93">
        <v>56</v>
      </c>
      <c r="U25" s="93">
        <v>1613</v>
      </c>
      <c r="V25" s="93">
        <v>69</v>
      </c>
      <c r="W25" s="93">
        <v>9</v>
      </c>
      <c r="X25" s="93">
        <v>56</v>
      </c>
      <c r="Y25" s="93">
        <v>4</v>
      </c>
      <c r="Z25" s="93">
        <v>3</v>
      </c>
    </row>
    <row r="26" spans="2:26" ht="15" thickBot="1" x14ac:dyDescent="0.25">
      <c r="B26" s="54" t="s">
        <v>286</v>
      </c>
      <c r="C26" s="122">
        <v>18</v>
      </c>
      <c r="D26" s="93">
        <v>7</v>
      </c>
      <c r="E26" s="93">
        <v>2</v>
      </c>
      <c r="F26" s="105">
        <v>27</v>
      </c>
      <c r="G26" s="175">
        <v>12</v>
      </c>
      <c r="H26" s="175">
        <v>0</v>
      </c>
      <c r="I26" s="175">
        <v>0</v>
      </c>
      <c r="J26" s="175">
        <v>0</v>
      </c>
      <c r="K26" s="175">
        <v>12</v>
      </c>
      <c r="L26" s="178">
        <v>0</v>
      </c>
      <c r="M26" s="178">
        <v>0</v>
      </c>
      <c r="N26" s="178">
        <v>0</v>
      </c>
      <c r="O26" s="175">
        <v>0</v>
      </c>
      <c r="P26" s="175">
        <v>0</v>
      </c>
      <c r="Q26" s="175">
        <v>0</v>
      </c>
      <c r="R26" s="122">
        <v>82</v>
      </c>
      <c r="S26" s="122">
        <v>111</v>
      </c>
      <c r="T26" s="93">
        <v>9</v>
      </c>
      <c r="U26" s="93">
        <v>382</v>
      </c>
      <c r="V26" s="93">
        <v>11</v>
      </c>
      <c r="W26" s="93">
        <v>0</v>
      </c>
      <c r="X26" s="93">
        <v>7</v>
      </c>
      <c r="Y26" s="93">
        <v>4</v>
      </c>
      <c r="Z26" s="93">
        <v>1</v>
      </c>
    </row>
    <row r="27" spans="2:26" ht="15" thickBot="1" x14ac:dyDescent="0.25">
      <c r="B27" s="54" t="s">
        <v>287</v>
      </c>
      <c r="C27" s="122">
        <v>65</v>
      </c>
      <c r="D27" s="93">
        <v>0</v>
      </c>
      <c r="E27" s="93">
        <v>3</v>
      </c>
      <c r="F27" s="105">
        <v>68</v>
      </c>
      <c r="G27" s="175">
        <v>61</v>
      </c>
      <c r="H27" s="175">
        <v>0</v>
      </c>
      <c r="I27" s="175">
        <v>0</v>
      </c>
      <c r="J27" s="175">
        <v>0</v>
      </c>
      <c r="K27" s="175">
        <v>56</v>
      </c>
      <c r="L27" s="178">
        <v>0</v>
      </c>
      <c r="M27" s="178">
        <v>1</v>
      </c>
      <c r="N27" s="178">
        <v>1</v>
      </c>
      <c r="O27" s="175">
        <v>1</v>
      </c>
      <c r="P27" s="175">
        <v>1</v>
      </c>
      <c r="Q27" s="175">
        <v>0</v>
      </c>
      <c r="R27" s="122">
        <v>147</v>
      </c>
      <c r="S27" s="122">
        <v>146</v>
      </c>
      <c r="T27" s="93">
        <v>39</v>
      </c>
      <c r="U27" s="93">
        <v>1105</v>
      </c>
      <c r="V27" s="93">
        <v>14</v>
      </c>
      <c r="W27" s="93">
        <v>1</v>
      </c>
      <c r="X27" s="93">
        <v>13</v>
      </c>
      <c r="Y27" s="93">
        <v>0</v>
      </c>
      <c r="Z27" s="93">
        <v>1</v>
      </c>
    </row>
    <row r="28" spans="2:26" ht="15" thickBot="1" x14ac:dyDescent="0.25">
      <c r="B28" s="54" t="s">
        <v>288</v>
      </c>
      <c r="C28" s="122">
        <v>42</v>
      </c>
      <c r="D28" s="93">
        <v>0</v>
      </c>
      <c r="E28" s="93">
        <v>3</v>
      </c>
      <c r="F28" s="105">
        <v>45</v>
      </c>
      <c r="G28" s="175">
        <v>26</v>
      </c>
      <c r="H28" s="175">
        <v>0</v>
      </c>
      <c r="I28" s="175">
        <v>1</v>
      </c>
      <c r="J28" s="175">
        <v>0</v>
      </c>
      <c r="K28" s="175">
        <v>26</v>
      </c>
      <c r="L28" s="178">
        <v>4</v>
      </c>
      <c r="M28" s="178">
        <v>1</v>
      </c>
      <c r="N28" s="178">
        <v>5</v>
      </c>
      <c r="O28" s="175">
        <v>5</v>
      </c>
      <c r="P28" s="175">
        <v>1</v>
      </c>
      <c r="Q28" s="175">
        <v>4</v>
      </c>
      <c r="R28" s="122">
        <v>69</v>
      </c>
      <c r="S28" s="122">
        <v>57</v>
      </c>
      <c r="T28" s="93">
        <v>10</v>
      </c>
      <c r="U28" s="93">
        <v>346</v>
      </c>
      <c r="V28" s="93">
        <v>10</v>
      </c>
      <c r="W28" s="93">
        <v>2</v>
      </c>
      <c r="X28" s="93">
        <v>7</v>
      </c>
      <c r="Y28" s="93">
        <v>1</v>
      </c>
      <c r="Z28" s="93">
        <v>1</v>
      </c>
    </row>
    <row r="29" spans="2:26" ht="15" thickBot="1" x14ac:dyDescent="0.25">
      <c r="B29" s="54" t="s">
        <v>289</v>
      </c>
      <c r="C29" s="122">
        <v>13</v>
      </c>
      <c r="D29" s="93">
        <v>0</v>
      </c>
      <c r="E29" s="93">
        <v>1</v>
      </c>
      <c r="F29" s="105">
        <v>14</v>
      </c>
      <c r="G29" s="175">
        <v>8</v>
      </c>
      <c r="H29" s="175">
        <v>0</v>
      </c>
      <c r="I29" s="175">
        <v>2</v>
      </c>
      <c r="J29" s="175">
        <v>0</v>
      </c>
      <c r="K29" s="175">
        <v>8</v>
      </c>
      <c r="L29" s="178">
        <v>0</v>
      </c>
      <c r="M29" s="178">
        <v>0</v>
      </c>
      <c r="N29" s="178">
        <v>0</v>
      </c>
      <c r="O29" s="175">
        <v>0</v>
      </c>
      <c r="P29" s="175">
        <v>0</v>
      </c>
      <c r="Q29" s="175">
        <v>0</v>
      </c>
      <c r="R29" s="122">
        <v>61</v>
      </c>
      <c r="S29" s="122">
        <v>77</v>
      </c>
      <c r="T29" s="93">
        <v>10</v>
      </c>
      <c r="U29" s="93">
        <v>215</v>
      </c>
      <c r="V29" s="93">
        <v>9</v>
      </c>
      <c r="W29" s="93">
        <v>0</v>
      </c>
      <c r="X29" s="93">
        <v>9</v>
      </c>
      <c r="Y29" s="93">
        <v>0</v>
      </c>
      <c r="Z29" s="93">
        <v>0</v>
      </c>
    </row>
    <row r="30" spans="2:26" ht="15" thickBot="1" x14ac:dyDescent="0.25">
      <c r="B30" s="54" t="s">
        <v>290</v>
      </c>
      <c r="C30" s="122">
        <v>134</v>
      </c>
      <c r="D30" s="93">
        <v>3</v>
      </c>
      <c r="E30" s="93">
        <v>2</v>
      </c>
      <c r="F30" s="105">
        <v>139</v>
      </c>
      <c r="G30" s="175">
        <v>62</v>
      </c>
      <c r="H30" s="175">
        <v>0</v>
      </c>
      <c r="I30" s="175">
        <v>1</v>
      </c>
      <c r="J30" s="175">
        <v>0</v>
      </c>
      <c r="K30" s="175">
        <v>62</v>
      </c>
      <c r="L30" s="178">
        <v>9</v>
      </c>
      <c r="M30" s="178">
        <v>5</v>
      </c>
      <c r="N30" s="178">
        <v>14</v>
      </c>
      <c r="O30" s="175">
        <v>2</v>
      </c>
      <c r="P30" s="175">
        <v>0</v>
      </c>
      <c r="Q30" s="175">
        <v>2</v>
      </c>
      <c r="R30" s="122">
        <v>389</v>
      </c>
      <c r="S30" s="122">
        <v>391</v>
      </c>
      <c r="T30" s="93">
        <v>60</v>
      </c>
      <c r="U30" s="93">
        <v>3596</v>
      </c>
      <c r="V30" s="93">
        <v>54</v>
      </c>
      <c r="W30" s="93">
        <v>7</v>
      </c>
      <c r="X30" s="93">
        <v>40</v>
      </c>
      <c r="Y30" s="93">
        <v>7</v>
      </c>
      <c r="Z30" s="93">
        <v>0</v>
      </c>
    </row>
    <row r="31" spans="2:26" ht="15" thickBot="1" x14ac:dyDescent="0.25">
      <c r="B31" s="54" t="s">
        <v>291</v>
      </c>
      <c r="C31" s="122">
        <v>15</v>
      </c>
      <c r="D31" s="93">
        <v>4</v>
      </c>
      <c r="E31" s="93">
        <v>3</v>
      </c>
      <c r="F31" s="105">
        <v>22</v>
      </c>
      <c r="G31" s="175">
        <v>16</v>
      </c>
      <c r="H31" s="175">
        <v>0</v>
      </c>
      <c r="I31" s="175">
        <v>2</v>
      </c>
      <c r="J31" s="175">
        <v>1</v>
      </c>
      <c r="K31" s="175">
        <v>5</v>
      </c>
      <c r="L31" s="178">
        <v>1</v>
      </c>
      <c r="M31" s="178">
        <v>0</v>
      </c>
      <c r="N31" s="178">
        <v>1</v>
      </c>
      <c r="O31" s="175">
        <v>0</v>
      </c>
      <c r="P31" s="175">
        <v>0</v>
      </c>
      <c r="Q31" s="175">
        <v>4</v>
      </c>
      <c r="R31" s="122">
        <v>68</v>
      </c>
      <c r="S31" s="122">
        <v>87</v>
      </c>
      <c r="T31" s="93">
        <v>15</v>
      </c>
      <c r="U31" s="93">
        <v>347</v>
      </c>
      <c r="V31" s="93">
        <v>19</v>
      </c>
      <c r="W31" s="93">
        <v>2</v>
      </c>
      <c r="X31" s="93">
        <v>13</v>
      </c>
      <c r="Y31" s="93">
        <v>4</v>
      </c>
      <c r="Z31" s="93">
        <v>1</v>
      </c>
    </row>
    <row r="32" spans="2:26" ht="15" thickBot="1" x14ac:dyDescent="0.25">
      <c r="B32" s="54" t="s">
        <v>292</v>
      </c>
      <c r="C32" s="122">
        <v>125</v>
      </c>
      <c r="D32" s="93">
        <v>10</v>
      </c>
      <c r="E32" s="93">
        <v>2</v>
      </c>
      <c r="F32" s="105">
        <v>137</v>
      </c>
      <c r="G32" s="175">
        <v>115</v>
      </c>
      <c r="H32" s="175">
        <v>0</v>
      </c>
      <c r="I32" s="175">
        <v>0</v>
      </c>
      <c r="J32" s="175">
        <v>0</v>
      </c>
      <c r="K32" s="175">
        <v>115</v>
      </c>
      <c r="L32" s="178">
        <v>0</v>
      </c>
      <c r="M32" s="178">
        <v>3</v>
      </c>
      <c r="N32" s="178">
        <v>3</v>
      </c>
      <c r="O32" s="175">
        <v>2</v>
      </c>
      <c r="P32" s="175">
        <v>0</v>
      </c>
      <c r="Q32" s="175">
        <v>2</v>
      </c>
      <c r="R32" s="122">
        <v>134</v>
      </c>
      <c r="S32" s="122">
        <v>174</v>
      </c>
      <c r="T32" s="93">
        <v>37</v>
      </c>
      <c r="U32" s="93">
        <v>1459</v>
      </c>
      <c r="V32" s="93">
        <v>30</v>
      </c>
      <c r="W32" s="93">
        <v>2</v>
      </c>
      <c r="X32" s="93">
        <v>25</v>
      </c>
      <c r="Y32" s="93">
        <v>3</v>
      </c>
      <c r="Z32" s="93">
        <v>8</v>
      </c>
    </row>
    <row r="33" spans="2:26" ht="15" thickBot="1" x14ac:dyDescent="0.25">
      <c r="B33" s="54" t="s">
        <v>293</v>
      </c>
      <c r="C33" s="122">
        <v>76</v>
      </c>
      <c r="D33" s="93">
        <v>4</v>
      </c>
      <c r="E33" s="93">
        <v>5</v>
      </c>
      <c r="F33" s="105">
        <v>85</v>
      </c>
      <c r="G33" s="175">
        <v>85</v>
      </c>
      <c r="H33" s="175">
        <v>0</v>
      </c>
      <c r="I33" s="175">
        <v>0</v>
      </c>
      <c r="J33" s="175">
        <v>0</v>
      </c>
      <c r="K33" s="175">
        <v>85</v>
      </c>
      <c r="L33" s="178">
        <v>0</v>
      </c>
      <c r="M33" s="178">
        <v>0</v>
      </c>
      <c r="N33" s="178">
        <v>0</v>
      </c>
      <c r="O33" s="175">
        <v>0</v>
      </c>
      <c r="P33" s="175">
        <v>0</v>
      </c>
      <c r="Q33" s="175">
        <v>0</v>
      </c>
      <c r="R33" s="122">
        <v>201</v>
      </c>
      <c r="S33" s="122">
        <v>213</v>
      </c>
      <c r="T33" s="93">
        <v>114</v>
      </c>
      <c r="U33" s="93">
        <v>1965</v>
      </c>
      <c r="V33" s="93">
        <v>38</v>
      </c>
      <c r="W33" s="93">
        <v>5</v>
      </c>
      <c r="X33" s="93">
        <v>16</v>
      </c>
      <c r="Y33" s="93">
        <v>17</v>
      </c>
      <c r="Z33" s="93">
        <v>11</v>
      </c>
    </row>
    <row r="34" spans="2:26" ht="15" thickBot="1" x14ac:dyDescent="0.25">
      <c r="B34" s="54" t="s">
        <v>294</v>
      </c>
      <c r="C34" s="122">
        <v>36</v>
      </c>
      <c r="D34" s="93">
        <v>4</v>
      </c>
      <c r="E34" s="93">
        <v>4</v>
      </c>
      <c r="F34" s="105">
        <v>44</v>
      </c>
      <c r="G34" s="175">
        <v>19</v>
      </c>
      <c r="H34" s="175">
        <v>0</v>
      </c>
      <c r="I34" s="175">
        <v>0</v>
      </c>
      <c r="J34" s="175">
        <v>0</v>
      </c>
      <c r="K34" s="175">
        <v>19</v>
      </c>
      <c r="L34" s="178">
        <v>0</v>
      </c>
      <c r="M34" s="178">
        <v>2</v>
      </c>
      <c r="N34" s="178">
        <v>2</v>
      </c>
      <c r="O34" s="175">
        <v>0</v>
      </c>
      <c r="P34" s="175">
        <v>0</v>
      </c>
      <c r="Q34" s="175">
        <v>0</v>
      </c>
      <c r="R34" s="122">
        <v>123</v>
      </c>
      <c r="S34" s="122">
        <v>92</v>
      </c>
      <c r="T34" s="93">
        <v>21</v>
      </c>
      <c r="U34" s="93">
        <v>542</v>
      </c>
      <c r="V34" s="93">
        <v>10</v>
      </c>
      <c r="W34" s="93">
        <v>1</v>
      </c>
      <c r="X34" s="93">
        <v>9</v>
      </c>
      <c r="Y34" s="93">
        <v>0</v>
      </c>
      <c r="Z34" s="93">
        <v>1</v>
      </c>
    </row>
    <row r="35" spans="2:26" ht="15" thickBot="1" x14ac:dyDescent="0.25">
      <c r="B35" s="54" t="s">
        <v>295</v>
      </c>
      <c r="C35" s="122">
        <v>114</v>
      </c>
      <c r="D35" s="93">
        <v>4</v>
      </c>
      <c r="E35" s="93">
        <v>3</v>
      </c>
      <c r="F35" s="105">
        <v>121</v>
      </c>
      <c r="G35" s="175">
        <v>71</v>
      </c>
      <c r="H35" s="175">
        <v>0</v>
      </c>
      <c r="I35" s="175">
        <v>3</v>
      </c>
      <c r="J35" s="175">
        <v>1</v>
      </c>
      <c r="K35" s="175">
        <v>62</v>
      </c>
      <c r="L35" s="178">
        <v>1</v>
      </c>
      <c r="M35" s="178">
        <v>2</v>
      </c>
      <c r="N35" s="178">
        <v>3</v>
      </c>
      <c r="O35" s="175">
        <v>5</v>
      </c>
      <c r="P35" s="175">
        <v>0</v>
      </c>
      <c r="Q35" s="175">
        <v>5</v>
      </c>
      <c r="R35" s="122">
        <v>171</v>
      </c>
      <c r="S35" s="122">
        <v>221</v>
      </c>
      <c r="T35" s="93">
        <v>42</v>
      </c>
      <c r="U35" s="93">
        <v>1379</v>
      </c>
      <c r="V35" s="93">
        <v>18</v>
      </c>
      <c r="W35" s="93">
        <v>0</v>
      </c>
      <c r="X35" s="93">
        <v>17</v>
      </c>
      <c r="Y35" s="93">
        <v>1</v>
      </c>
      <c r="Z35" s="93">
        <v>2</v>
      </c>
    </row>
    <row r="36" spans="2:26" ht="15" thickBot="1" x14ac:dyDescent="0.25">
      <c r="B36" s="54" t="s">
        <v>296</v>
      </c>
      <c r="C36" s="122">
        <v>281</v>
      </c>
      <c r="D36" s="93">
        <v>0</v>
      </c>
      <c r="E36" s="93">
        <v>32</v>
      </c>
      <c r="F36" s="105">
        <v>313</v>
      </c>
      <c r="G36" s="175">
        <v>185</v>
      </c>
      <c r="H36" s="175">
        <v>0</v>
      </c>
      <c r="I36" s="175">
        <v>9</v>
      </c>
      <c r="J36" s="175">
        <v>0</v>
      </c>
      <c r="K36" s="175">
        <v>185</v>
      </c>
      <c r="L36" s="178">
        <v>12</v>
      </c>
      <c r="M36" s="178">
        <v>5</v>
      </c>
      <c r="N36" s="178">
        <v>17</v>
      </c>
      <c r="O36" s="175">
        <v>5</v>
      </c>
      <c r="P36" s="175">
        <v>0</v>
      </c>
      <c r="Q36" s="175">
        <v>5</v>
      </c>
      <c r="R36" s="122">
        <v>475</v>
      </c>
      <c r="S36" s="122">
        <v>362</v>
      </c>
      <c r="T36" s="93">
        <v>183</v>
      </c>
      <c r="U36" s="93">
        <v>5023</v>
      </c>
      <c r="V36" s="93">
        <v>101</v>
      </c>
      <c r="W36" s="93">
        <v>22</v>
      </c>
      <c r="X36" s="93">
        <v>73</v>
      </c>
      <c r="Y36" s="93">
        <v>6</v>
      </c>
      <c r="Z36" s="93">
        <v>6</v>
      </c>
    </row>
    <row r="37" spans="2:26" ht="15" thickBot="1" x14ac:dyDescent="0.25">
      <c r="B37" s="54" t="s">
        <v>297</v>
      </c>
      <c r="C37" s="122">
        <v>2652</v>
      </c>
      <c r="D37" s="93">
        <v>313</v>
      </c>
      <c r="E37" s="93">
        <v>349</v>
      </c>
      <c r="F37" s="105">
        <v>3314</v>
      </c>
      <c r="G37" s="175">
        <v>2385</v>
      </c>
      <c r="H37" s="175">
        <v>4</v>
      </c>
      <c r="I37" s="175">
        <v>155</v>
      </c>
      <c r="J37" s="175">
        <v>22</v>
      </c>
      <c r="K37" s="175">
        <v>2062</v>
      </c>
      <c r="L37" s="178">
        <v>6</v>
      </c>
      <c r="M37" s="178">
        <v>30</v>
      </c>
      <c r="N37" s="178">
        <v>36</v>
      </c>
      <c r="O37" s="175">
        <v>29</v>
      </c>
      <c r="P37" s="175">
        <v>2</v>
      </c>
      <c r="Q37" s="175">
        <v>27</v>
      </c>
      <c r="R37" s="122">
        <v>5852</v>
      </c>
      <c r="S37" s="122">
        <v>3071</v>
      </c>
      <c r="T37" s="93">
        <v>2010</v>
      </c>
      <c r="U37" s="93">
        <v>23846</v>
      </c>
      <c r="V37" s="93">
        <v>1326</v>
      </c>
      <c r="W37" s="93">
        <v>174</v>
      </c>
      <c r="X37" s="93">
        <v>1024</v>
      </c>
      <c r="Y37" s="93">
        <v>128</v>
      </c>
      <c r="Z37" s="93">
        <v>65</v>
      </c>
    </row>
    <row r="38" spans="2:26" ht="15" thickBot="1" x14ac:dyDescent="0.25">
      <c r="B38" s="54" t="s">
        <v>298</v>
      </c>
      <c r="C38" s="122">
        <v>278</v>
      </c>
      <c r="D38" s="93">
        <v>17</v>
      </c>
      <c r="E38" s="93">
        <v>23</v>
      </c>
      <c r="F38" s="105">
        <v>318</v>
      </c>
      <c r="G38" s="175">
        <v>394</v>
      </c>
      <c r="H38" s="177">
        <v>0</v>
      </c>
      <c r="I38" s="175">
        <v>7</v>
      </c>
      <c r="J38" s="175">
        <v>1</v>
      </c>
      <c r="K38" s="175">
        <v>365</v>
      </c>
      <c r="L38" s="178">
        <v>1</v>
      </c>
      <c r="M38" s="178">
        <v>5</v>
      </c>
      <c r="N38" s="178">
        <v>6</v>
      </c>
      <c r="O38" s="177">
        <v>5</v>
      </c>
      <c r="P38" s="177">
        <v>1</v>
      </c>
      <c r="Q38" s="177">
        <v>4</v>
      </c>
      <c r="R38" s="122">
        <v>523</v>
      </c>
      <c r="S38" s="122">
        <v>183</v>
      </c>
      <c r="T38" s="93">
        <v>426</v>
      </c>
      <c r="U38" s="93">
        <v>3714</v>
      </c>
      <c r="V38" s="93">
        <v>311</v>
      </c>
      <c r="W38" s="93">
        <v>58</v>
      </c>
      <c r="X38" s="93">
        <v>228</v>
      </c>
      <c r="Y38" s="93">
        <v>25</v>
      </c>
      <c r="Z38" s="93">
        <v>21</v>
      </c>
    </row>
    <row r="39" spans="2:26" ht="15" thickBot="1" x14ac:dyDescent="0.25">
      <c r="B39" s="54" t="s">
        <v>299</v>
      </c>
      <c r="C39" s="122">
        <v>209</v>
      </c>
      <c r="D39" s="93">
        <v>44</v>
      </c>
      <c r="E39" s="93">
        <v>13</v>
      </c>
      <c r="F39" s="105">
        <v>266</v>
      </c>
      <c r="G39" s="175">
        <v>216</v>
      </c>
      <c r="H39" s="175">
        <v>0</v>
      </c>
      <c r="I39" s="175">
        <v>0</v>
      </c>
      <c r="J39" s="175">
        <v>1</v>
      </c>
      <c r="K39" s="175">
        <v>200</v>
      </c>
      <c r="L39" s="178">
        <v>1</v>
      </c>
      <c r="M39" s="178">
        <v>1</v>
      </c>
      <c r="N39" s="178">
        <v>2</v>
      </c>
      <c r="O39" s="175">
        <v>2</v>
      </c>
      <c r="P39" s="175">
        <v>1</v>
      </c>
      <c r="Q39" s="175">
        <v>1</v>
      </c>
      <c r="R39" s="122">
        <v>217</v>
      </c>
      <c r="S39" s="122">
        <v>175</v>
      </c>
      <c r="T39" s="93">
        <v>256</v>
      </c>
      <c r="U39" s="93">
        <v>1329</v>
      </c>
      <c r="V39" s="93">
        <v>56</v>
      </c>
      <c r="W39" s="93">
        <v>14</v>
      </c>
      <c r="X39" s="93">
        <v>37</v>
      </c>
      <c r="Y39" s="93">
        <v>5</v>
      </c>
      <c r="Z39" s="93">
        <v>0</v>
      </c>
    </row>
    <row r="40" spans="2:26" ht="15" thickBot="1" x14ac:dyDescent="0.25">
      <c r="B40" s="54" t="s">
        <v>300</v>
      </c>
      <c r="C40" s="122">
        <v>409</v>
      </c>
      <c r="D40" s="93">
        <v>10</v>
      </c>
      <c r="E40" s="93">
        <v>5</v>
      </c>
      <c r="F40" s="105">
        <v>424</v>
      </c>
      <c r="G40" s="175">
        <v>454</v>
      </c>
      <c r="H40" s="175">
        <v>0</v>
      </c>
      <c r="I40" s="175">
        <v>33</v>
      </c>
      <c r="J40" s="175">
        <v>2</v>
      </c>
      <c r="K40" s="175">
        <v>420</v>
      </c>
      <c r="L40" s="178">
        <v>0</v>
      </c>
      <c r="M40" s="178">
        <v>2</v>
      </c>
      <c r="N40" s="178">
        <v>2</v>
      </c>
      <c r="O40" s="175">
        <v>2</v>
      </c>
      <c r="P40" s="175">
        <v>0</v>
      </c>
      <c r="Q40" s="175">
        <v>2</v>
      </c>
      <c r="R40" s="122">
        <v>711</v>
      </c>
      <c r="S40" s="122">
        <v>359</v>
      </c>
      <c r="T40" s="93">
        <v>410</v>
      </c>
      <c r="U40" s="93">
        <v>4466</v>
      </c>
      <c r="V40" s="93">
        <v>217</v>
      </c>
      <c r="W40" s="93">
        <v>28</v>
      </c>
      <c r="X40" s="93">
        <v>164</v>
      </c>
      <c r="Y40" s="93">
        <v>25</v>
      </c>
      <c r="Z40" s="93">
        <v>2</v>
      </c>
    </row>
    <row r="41" spans="2:26" ht="15" thickBot="1" x14ac:dyDescent="0.25">
      <c r="B41" s="54" t="s">
        <v>301</v>
      </c>
      <c r="C41" s="122">
        <v>807</v>
      </c>
      <c r="D41" s="93">
        <v>26</v>
      </c>
      <c r="E41" s="93">
        <v>64</v>
      </c>
      <c r="F41" s="105">
        <v>897</v>
      </c>
      <c r="G41" s="175">
        <v>744</v>
      </c>
      <c r="H41" s="175">
        <v>1</v>
      </c>
      <c r="I41" s="175">
        <v>7</v>
      </c>
      <c r="J41" s="175">
        <v>5</v>
      </c>
      <c r="K41" s="175">
        <v>735</v>
      </c>
      <c r="L41" s="178">
        <v>3</v>
      </c>
      <c r="M41" s="178">
        <v>6</v>
      </c>
      <c r="N41" s="178">
        <v>9</v>
      </c>
      <c r="O41" s="175">
        <v>15</v>
      </c>
      <c r="P41" s="175">
        <v>13</v>
      </c>
      <c r="Q41" s="175">
        <v>2</v>
      </c>
      <c r="R41" s="122">
        <v>1694</v>
      </c>
      <c r="S41" s="122">
        <v>974</v>
      </c>
      <c r="T41" s="93">
        <v>545</v>
      </c>
      <c r="U41" s="93">
        <v>9511</v>
      </c>
      <c r="V41" s="93">
        <v>334</v>
      </c>
      <c r="W41" s="93">
        <v>62</v>
      </c>
      <c r="X41" s="93">
        <v>258</v>
      </c>
      <c r="Y41" s="93">
        <v>14</v>
      </c>
      <c r="Z41" s="93">
        <v>34</v>
      </c>
    </row>
    <row r="42" spans="2:26" ht="15" thickBot="1" x14ac:dyDescent="0.25">
      <c r="B42" s="54" t="s">
        <v>302</v>
      </c>
      <c r="C42" s="122">
        <v>251</v>
      </c>
      <c r="D42" s="93">
        <v>7</v>
      </c>
      <c r="E42" s="93">
        <v>16</v>
      </c>
      <c r="F42" s="105">
        <v>274</v>
      </c>
      <c r="G42" s="175">
        <v>176</v>
      </c>
      <c r="H42" s="175">
        <v>0</v>
      </c>
      <c r="I42" s="175">
        <v>15</v>
      </c>
      <c r="J42" s="175">
        <v>1</v>
      </c>
      <c r="K42" s="175">
        <v>105</v>
      </c>
      <c r="L42" s="178">
        <v>1</v>
      </c>
      <c r="M42" s="178">
        <v>7</v>
      </c>
      <c r="N42" s="178">
        <v>8</v>
      </c>
      <c r="O42" s="175">
        <v>6</v>
      </c>
      <c r="P42" s="175">
        <v>2</v>
      </c>
      <c r="Q42" s="175">
        <v>4</v>
      </c>
      <c r="R42" s="122">
        <v>682</v>
      </c>
      <c r="S42" s="122">
        <v>574</v>
      </c>
      <c r="T42" s="93">
        <v>131</v>
      </c>
      <c r="U42" s="93">
        <v>3501</v>
      </c>
      <c r="V42" s="93">
        <v>94</v>
      </c>
      <c r="W42" s="93">
        <v>23</v>
      </c>
      <c r="X42" s="93">
        <v>71</v>
      </c>
      <c r="Y42" s="93">
        <v>0</v>
      </c>
      <c r="Z42" s="93">
        <v>2</v>
      </c>
    </row>
    <row r="43" spans="2:26" ht="15" thickBot="1" x14ac:dyDescent="0.25">
      <c r="B43" s="54" t="s">
        <v>303</v>
      </c>
      <c r="C43" s="122">
        <v>971</v>
      </c>
      <c r="D43" s="93">
        <v>25</v>
      </c>
      <c r="E43" s="93">
        <v>109</v>
      </c>
      <c r="F43" s="105">
        <v>1105</v>
      </c>
      <c r="G43" s="175">
        <v>882</v>
      </c>
      <c r="H43" s="175">
        <v>1</v>
      </c>
      <c r="I43" s="175">
        <v>28</v>
      </c>
      <c r="J43" s="175">
        <v>8</v>
      </c>
      <c r="K43" s="175">
        <v>673</v>
      </c>
      <c r="L43" s="178">
        <v>44</v>
      </c>
      <c r="M43" s="178">
        <v>95</v>
      </c>
      <c r="N43" s="178">
        <v>139</v>
      </c>
      <c r="O43" s="175">
        <v>88</v>
      </c>
      <c r="P43" s="175">
        <v>0</v>
      </c>
      <c r="Q43" s="175">
        <v>89</v>
      </c>
      <c r="R43" s="122">
        <v>3066</v>
      </c>
      <c r="S43" s="122">
        <v>1666</v>
      </c>
      <c r="T43" s="93">
        <v>422</v>
      </c>
      <c r="U43" s="93">
        <v>13885</v>
      </c>
      <c r="V43" s="93">
        <v>378</v>
      </c>
      <c r="W43" s="93">
        <v>87</v>
      </c>
      <c r="X43" s="93">
        <v>272</v>
      </c>
      <c r="Y43" s="93">
        <v>19</v>
      </c>
      <c r="Z43" s="93">
        <v>14</v>
      </c>
    </row>
    <row r="44" spans="2:26" ht="15" thickBot="1" x14ac:dyDescent="0.25">
      <c r="B44" s="54" t="s">
        <v>304</v>
      </c>
      <c r="C44" s="122">
        <v>136</v>
      </c>
      <c r="D44" s="93">
        <v>9</v>
      </c>
      <c r="E44" s="93">
        <v>23</v>
      </c>
      <c r="F44" s="105">
        <v>168</v>
      </c>
      <c r="G44" s="175">
        <v>66</v>
      </c>
      <c r="H44" s="175">
        <v>4</v>
      </c>
      <c r="I44" s="175">
        <v>15</v>
      </c>
      <c r="J44" s="175">
        <v>0</v>
      </c>
      <c r="K44" s="175">
        <v>49</v>
      </c>
      <c r="L44" s="178">
        <v>1</v>
      </c>
      <c r="M44" s="178">
        <v>7</v>
      </c>
      <c r="N44" s="178">
        <v>8</v>
      </c>
      <c r="O44" s="175">
        <v>4</v>
      </c>
      <c r="P44" s="175">
        <v>0</v>
      </c>
      <c r="Q44" s="175">
        <v>4</v>
      </c>
      <c r="R44" s="122">
        <v>415</v>
      </c>
      <c r="S44" s="122">
        <v>314</v>
      </c>
      <c r="T44" s="93">
        <v>93</v>
      </c>
      <c r="U44" s="93">
        <v>2283</v>
      </c>
      <c r="V44" s="93">
        <v>54</v>
      </c>
      <c r="W44" s="93">
        <v>15</v>
      </c>
      <c r="X44" s="93">
        <v>33</v>
      </c>
      <c r="Y44" s="93">
        <v>6</v>
      </c>
      <c r="Z44" s="93">
        <v>3</v>
      </c>
    </row>
    <row r="45" spans="2:26" ht="15" thickBot="1" x14ac:dyDescent="0.25">
      <c r="B45" s="54" t="s">
        <v>305</v>
      </c>
      <c r="C45" s="122">
        <v>50</v>
      </c>
      <c r="D45" s="93">
        <v>38</v>
      </c>
      <c r="E45" s="93">
        <v>6</v>
      </c>
      <c r="F45" s="105">
        <v>94</v>
      </c>
      <c r="G45" s="175">
        <v>61</v>
      </c>
      <c r="H45" s="175">
        <v>0</v>
      </c>
      <c r="I45" s="175">
        <v>4</v>
      </c>
      <c r="J45" s="175">
        <v>0</v>
      </c>
      <c r="K45" s="175">
        <v>51</v>
      </c>
      <c r="L45" s="178">
        <v>2</v>
      </c>
      <c r="M45" s="178">
        <v>1</v>
      </c>
      <c r="N45" s="178">
        <v>3</v>
      </c>
      <c r="O45" s="175">
        <v>1</v>
      </c>
      <c r="P45" s="175">
        <v>1</v>
      </c>
      <c r="Q45" s="175">
        <v>0</v>
      </c>
      <c r="R45" s="122">
        <v>191</v>
      </c>
      <c r="S45" s="122">
        <v>198</v>
      </c>
      <c r="T45" s="93">
        <v>40</v>
      </c>
      <c r="U45" s="93">
        <v>1252</v>
      </c>
      <c r="V45" s="93">
        <v>32</v>
      </c>
      <c r="W45" s="93">
        <v>4</v>
      </c>
      <c r="X45" s="93">
        <v>25</v>
      </c>
      <c r="Y45" s="93">
        <v>3</v>
      </c>
      <c r="Z45" s="93">
        <v>8</v>
      </c>
    </row>
    <row r="46" spans="2:26" ht="15.75" customHeight="1" thickBot="1" x14ac:dyDescent="0.25">
      <c r="B46" s="54" t="s">
        <v>306</v>
      </c>
      <c r="C46" s="122">
        <v>248</v>
      </c>
      <c r="D46" s="93">
        <v>28</v>
      </c>
      <c r="E46" s="93">
        <v>44</v>
      </c>
      <c r="F46" s="105">
        <v>320</v>
      </c>
      <c r="G46" s="175">
        <v>194</v>
      </c>
      <c r="H46" s="175">
        <v>1</v>
      </c>
      <c r="I46" s="175">
        <v>30</v>
      </c>
      <c r="J46" s="175">
        <v>4</v>
      </c>
      <c r="K46" s="175">
        <v>158</v>
      </c>
      <c r="L46" s="178">
        <v>3</v>
      </c>
      <c r="M46" s="178">
        <v>4</v>
      </c>
      <c r="N46" s="178">
        <v>7</v>
      </c>
      <c r="O46" s="175">
        <v>6</v>
      </c>
      <c r="P46" s="175">
        <v>3</v>
      </c>
      <c r="Q46" s="175">
        <v>3</v>
      </c>
      <c r="R46" s="122">
        <v>627</v>
      </c>
      <c r="S46" s="122">
        <v>979</v>
      </c>
      <c r="T46" s="93">
        <v>121</v>
      </c>
      <c r="U46" s="93">
        <v>3742</v>
      </c>
      <c r="V46" s="93">
        <v>119</v>
      </c>
      <c r="W46" s="93">
        <v>14</v>
      </c>
      <c r="X46" s="93">
        <v>104</v>
      </c>
      <c r="Y46" s="93">
        <v>1</v>
      </c>
      <c r="Z46" s="93">
        <v>5</v>
      </c>
    </row>
    <row r="47" spans="2:26" ht="15" thickBot="1" x14ac:dyDescent="0.25">
      <c r="B47" s="54" t="s">
        <v>307</v>
      </c>
      <c r="C47" s="122">
        <v>75</v>
      </c>
      <c r="D47" s="93">
        <v>0</v>
      </c>
      <c r="E47" s="93">
        <v>7</v>
      </c>
      <c r="F47" s="105">
        <v>82</v>
      </c>
      <c r="G47" s="175">
        <v>80</v>
      </c>
      <c r="H47" s="175">
        <v>0</v>
      </c>
      <c r="I47" s="175">
        <v>13</v>
      </c>
      <c r="J47" s="175">
        <v>1</v>
      </c>
      <c r="K47" s="175">
        <v>71</v>
      </c>
      <c r="L47" s="178">
        <v>0</v>
      </c>
      <c r="M47" s="178">
        <v>1</v>
      </c>
      <c r="N47" s="178">
        <v>1</v>
      </c>
      <c r="O47" s="175">
        <v>0</v>
      </c>
      <c r="P47" s="175">
        <v>0</v>
      </c>
      <c r="Q47" s="175">
        <v>0</v>
      </c>
      <c r="R47" s="122">
        <v>204</v>
      </c>
      <c r="S47" s="122">
        <v>463</v>
      </c>
      <c r="T47" s="93">
        <v>35</v>
      </c>
      <c r="U47" s="93">
        <v>687</v>
      </c>
      <c r="V47" s="93">
        <v>29</v>
      </c>
      <c r="W47" s="93">
        <v>7</v>
      </c>
      <c r="X47" s="93">
        <v>19</v>
      </c>
      <c r="Y47" s="93">
        <v>3</v>
      </c>
      <c r="Z47" s="93">
        <v>2</v>
      </c>
    </row>
    <row r="48" spans="2:26" ht="15" thickBot="1" x14ac:dyDescent="0.25">
      <c r="B48" s="54" t="s">
        <v>308</v>
      </c>
      <c r="C48" s="122">
        <v>70</v>
      </c>
      <c r="D48" s="93">
        <v>0</v>
      </c>
      <c r="E48" s="93">
        <v>12</v>
      </c>
      <c r="F48" s="105">
        <v>82</v>
      </c>
      <c r="G48" s="175">
        <v>11</v>
      </c>
      <c r="H48" s="175">
        <v>0</v>
      </c>
      <c r="I48" s="175">
        <v>3</v>
      </c>
      <c r="J48" s="175">
        <v>0</v>
      </c>
      <c r="K48" s="175">
        <v>10</v>
      </c>
      <c r="L48" s="178">
        <v>0</v>
      </c>
      <c r="M48" s="178">
        <v>0</v>
      </c>
      <c r="N48" s="178">
        <v>0</v>
      </c>
      <c r="O48" s="175">
        <v>0</v>
      </c>
      <c r="P48" s="175">
        <v>0</v>
      </c>
      <c r="Q48" s="175">
        <v>0</v>
      </c>
      <c r="R48" s="122">
        <v>132</v>
      </c>
      <c r="S48" s="122">
        <v>363</v>
      </c>
      <c r="T48" s="93">
        <v>20</v>
      </c>
      <c r="U48" s="93">
        <v>1244</v>
      </c>
      <c r="V48" s="93">
        <v>46</v>
      </c>
      <c r="W48" s="93">
        <v>2</v>
      </c>
      <c r="X48" s="93">
        <v>39</v>
      </c>
      <c r="Y48" s="93">
        <v>5</v>
      </c>
      <c r="Z48" s="93">
        <v>1</v>
      </c>
    </row>
    <row r="49" spans="2:26" ht="15" thickBot="1" x14ac:dyDescent="0.25">
      <c r="B49" s="54" t="s">
        <v>309</v>
      </c>
      <c r="C49" s="122">
        <v>288</v>
      </c>
      <c r="D49" s="93">
        <v>3</v>
      </c>
      <c r="E49" s="93">
        <v>39</v>
      </c>
      <c r="F49" s="105">
        <v>330</v>
      </c>
      <c r="G49" s="175">
        <v>210</v>
      </c>
      <c r="H49" s="175">
        <v>2</v>
      </c>
      <c r="I49" s="175">
        <v>28</v>
      </c>
      <c r="J49" s="175">
        <v>5</v>
      </c>
      <c r="K49" s="175">
        <v>183</v>
      </c>
      <c r="L49" s="178">
        <v>0</v>
      </c>
      <c r="M49" s="178">
        <v>2</v>
      </c>
      <c r="N49" s="178">
        <v>2</v>
      </c>
      <c r="O49" s="175">
        <v>0</v>
      </c>
      <c r="P49" s="175">
        <v>0</v>
      </c>
      <c r="Q49" s="175">
        <v>0</v>
      </c>
      <c r="R49" s="122">
        <v>531</v>
      </c>
      <c r="S49" s="122">
        <v>810</v>
      </c>
      <c r="T49" s="93">
        <v>98</v>
      </c>
      <c r="U49" s="93">
        <v>4532</v>
      </c>
      <c r="V49" s="93">
        <v>126</v>
      </c>
      <c r="W49" s="93">
        <v>9</v>
      </c>
      <c r="X49" s="93">
        <v>111</v>
      </c>
      <c r="Y49" s="93">
        <v>6</v>
      </c>
      <c r="Z49" s="93">
        <v>7</v>
      </c>
    </row>
    <row r="50" spans="2:26" ht="15" thickBot="1" x14ac:dyDescent="0.25">
      <c r="B50" s="54" t="s">
        <v>310</v>
      </c>
      <c r="C50" s="122">
        <v>1800</v>
      </c>
      <c r="D50" s="93">
        <v>52</v>
      </c>
      <c r="E50" s="93">
        <v>140</v>
      </c>
      <c r="F50" s="105">
        <v>1992</v>
      </c>
      <c r="G50" s="40">
        <v>1910</v>
      </c>
      <c r="H50" s="40">
        <v>9</v>
      </c>
      <c r="I50" s="40">
        <v>34</v>
      </c>
      <c r="J50" s="40">
        <v>11</v>
      </c>
      <c r="K50" s="40">
        <v>1543</v>
      </c>
      <c r="L50" s="178">
        <v>114</v>
      </c>
      <c r="M50" s="178">
        <v>159</v>
      </c>
      <c r="N50" s="178">
        <v>273</v>
      </c>
      <c r="O50" s="40">
        <v>258</v>
      </c>
      <c r="P50" s="40">
        <v>40</v>
      </c>
      <c r="Q50" s="40">
        <v>227</v>
      </c>
      <c r="R50" s="122">
        <v>8745</v>
      </c>
      <c r="S50" s="122">
        <v>5772</v>
      </c>
      <c r="T50" s="93">
        <v>903</v>
      </c>
      <c r="U50" s="93">
        <v>47553</v>
      </c>
      <c r="V50" s="93">
        <v>707</v>
      </c>
      <c r="W50" s="93">
        <v>93</v>
      </c>
      <c r="X50" s="93">
        <v>592</v>
      </c>
      <c r="Y50" s="93">
        <v>22</v>
      </c>
      <c r="Z50" s="93">
        <v>33</v>
      </c>
    </row>
    <row r="51" spans="2:26" ht="15" thickBot="1" x14ac:dyDescent="0.25">
      <c r="B51" s="54" t="s">
        <v>311</v>
      </c>
      <c r="C51" s="122">
        <v>841</v>
      </c>
      <c r="D51" s="93">
        <v>17</v>
      </c>
      <c r="E51" s="93">
        <v>48</v>
      </c>
      <c r="F51" s="105">
        <v>906</v>
      </c>
      <c r="G51" s="40">
        <v>712</v>
      </c>
      <c r="H51" s="40">
        <v>1</v>
      </c>
      <c r="I51" s="40">
        <v>31</v>
      </c>
      <c r="J51" s="40">
        <v>3</v>
      </c>
      <c r="K51" s="40">
        <v>687</v>
      </c>
      <c r="L51" s="178">
        <v>11</v>
      </c>
      <c r="M51" s="178">
        <v>30</v>
      </c>
      <c r="N51" s="178">
        <v>41</v>
      </c>
      <c r="O51" s="40">
        <v>28</v>
      </c>
      <c r="P51" s="40">
        <v>3</v>
      </c>
      <c r="Q51" s="40">
        <v>26</v>
      </c>
      <c r="R51" s="122">
        <v>1217</v>
      </c>
      <c r="S51" s="122">
        <v>767</v>
      </c>
      <c r="T51" s="93">
        <v>479</v>
      </c>
      <c r="U51" s="93">
        <v>9124</v>
      </c>
      <c r="V51" s="93">
        <v>190</v>
      </c>
      <c r="W51" s="93">
        <v>49</v>
      </c>
      <c r="X51" s="93">
        <v>126</v>
      </c>
      <c r="Y51" s="93">
        <v>15</v>
      </c>
      <c r="Z51" s="93">
        <v>32</v>
      </c>
    </row>
    <row r="52" spans="2:26" ht="15" thickBot="1" x14ac:dyDescent="0.25">
      <c r="B52" s="54" t="s">
        <v>312</v>
      </c>
      <c r="C52" s="122">
        <v>137</v>
      </c>
      <c r="D52" s="93">
        <v>7</v>
      </c>
      <c r="E52" s="93">
        <v>10</v>
      </c>
      <c r="F52" s="105">
        <v>154</v>
      </c>
      <c r="G52" s="40">
        <v>116</v>
      </c>
      <c r="H52" s="40">
        <v>2</v>
      </c>
      <c r="I52" s="40">
        <v>17</v>
      </c>
      <c r="J52" s="40">
        <v>0</v>
      </c>
      <c r="K52" s="40">
        <v>112</v>
      </c>
      <c r="L52" s="178">
        <v>0</v>
      </c>
      <c r="M52" s="178">
        <v>1</v>
      </c>
      <c r="N52" s="178">
        <v>1</v>
      </c>
      <c r="O52" s="40">
        <v>0</v>
      </c>
      <c r="P52" s="40">
        <v>0</v>
      </c>
      <c r="Q52" s="40">
        <v>0</v>
      </c>
      <c r="R52" s="122">
        <v>299</v>
      </c>
      <c r="S52" s="122">
        <v>318</v>
      </c>
      <c r="T52" s="93">
        <v>43</v>
      </c>
      <c r="U52" s="93">
        <v>1223</v>
      </c>
      <c r="V52" s="93">
        <v>54</v>
      </c>
      <c r="W52" s="93">
        <v>6</v>
      </c>
      <c r="X52" s="93">
        <v>48</v>
      </c>
      <c r="Y52" s="93">
        <v>0</v>
      </c>
      <c r="Z52" s="93">
        <v>0</v>
      </c>
    </row>
    <row r="53" spans="2:26" ht="15" thickBot="1" x14ac:dyDescent="0.25">
      <c r="B53" s="54" t="s">
        <v>313</v>
      </c>
      <c r="C53" s="122">
        <v>48</v>
      </c>
      <c r="D53" s="93">
        <v>6</v>
      </c>
      <c r="E53" s="93">
        <v>3</v>
      </c>
      <c r="F53" s="105">
        <v>57</v>
      </c>
      <c r="G53" s="40">
        <v>65</v>
      </c>
      <c r="H53" s="40">
        <v>0</v>
      </c>
      <c r="I53" s="40">
        <v>5</v>
      </c>
      <c r="J53" s="40">
        <v>2</v>
      </c>
      <c r="K53" s="40">
        <v>65</v>
      </c>
      <c r="L53" s="178">
        <v>0</v>
      </c>
      <c r="M53" s="178">
        <v>2</v>
      </c>
      <c r="N53" s="178">
        <v>2</v>
      </c>
      <c r="O53" s="40">
        <v>3</v>
      </c>
      <c r="P53" s="40">
        <v>0</v>
      </c>
      <c r="Q53" s="40">
        <v>3</v>
      </c>
      <c r="R53" s="122">
        <v>276</v>
      </c>
      <c r="S53" s="122">
        <v>349</v>
      </c>
      <c r="T53" s="93">
        <v>39</v>
      </c>
      <c r="U53" s="93">
        <v>730</v>
      </c>
      <c r="V53" s="93">
        <v>138</v>
      </c>
      <c r="W53" s="93">
        <v>51</v>
      </c>
      <c r="X53" s="93">
        <v>87</v>
      </c>
      <c r="Y53" s="93">
        <v>0</v>
      </c>
      <c r="Z53" s="93">
        <v>4</v>
      </c>
    </row>
    <row r="54" spans="2:26" ht="15" thickBot="1" x14ac:dyDescent="0.25">
      <c r="B54" s="54" t="s">
        <v>314</v>
      </c>
      <c r="C54" s="122">
        <v>94</v>
      </c>
      <c r="D54" s="93">
        <v>0</v>
      </c>
      <c r="E54" s="93">
        <v>13</v>
      </c>
      <c r="F54" s="105">
        <v>107</v>
      </c>
      <c r="G54" s="40">
        <v>101</v>
      </c>
      <c r="H54" s="40">
        <v>0</v>
      </c>
      <c r="I54" s="40">
        <v>0</v>
      </c>
      <c r="J54" s="40">
        <v>4</v>
      </c>
      <c r="K54" s="40">
        <v>72</v>
      </c>
      <c r="L54" s="178">
        <v>0</v>
      </c>
      <c r="M54" s="178">
        <v>9</v>
      </c>
      <c r="N54" s="178">
        <v>9</v>
      </c>
      <c r="O54" s="40">
        <v>9</v>
      </c>
      <c r="P54" s="40">
        <v>0</v>
      </c>
      <c r="Q54" s="40">
        <v>9</v>
      </c>
      <c r="R54" s="122">
        <v>310</v>
      </c>
      <c r="S54" s="122">
        <v>444</v>
      </c>
      <c r="T54" s="93">
        <v>55</v>
      </c>
      <c r="U54" s="93">
        <v>1565</v>
      </c>
      <c r="V54" s="93">
        <v>41</v>
      </c>
      <c r="W54" s="93">
        <v>8</v>
      </c>
      <c r="X54" s="93">
        <v>32</v>
      </c>
      <c r="Y54" s="93">
        <v>1</v>
      </c>
      <c r="Z54" s="93">
        <v>6</v>
      </c>
    </row>
    <row r="55" spans="2:26" ht="15" thickBot="1" x14ac:dyDescent="0.25">
      <c r="B55" s="54" t="s">
        <v>315</v>
      </c>
      <c r="C55" s="122">
        <v>160</v>
      </c>
      <c r="D55" s="93">
        <v>43</v>
      </c>
      <c r="E55" s="93">
        <v>24</v>
      </c>
      <c r="F55" s="105">
        <v>227</v>
      </c>
      <c r="G55" s="40">
        <v>227</v>
      </c>
      <c r="H55" s="40">
        <v>3</v>
      </c>
      <c r="I55" s="179">
        <v>5</v>
      </c>
      <c r="J55" s="40">
        <v>11</v>
      </c>
      <c r="K55" s="40">
        <v>219</v>
      </c>
      <c r="L55" s="178">
        <v>0</v>
      </c>
      <c r="M55" s="178">
        <v>17</v>
      </c>
      <c r="N55" s="178">
        <v>17</v>
      </c>
      <c r="O55" s="40">
        <v>13</v>
      </c>
      <c r="P55" s="40">
        <v>3</v>
      </c>
      <c r="Q55" s="40">
        <v>10</v>
      </c>
      <c r="R55" s="122">
        <v>868</v>
      </c>
      <c r="S55" s="122">
        <v>1327</v>
      </c>
      <c r="T55" s="93">
        <v>85</v>
      </c>
      <c r="U55" s="93">
        <v>2933</v>
      </c>
      <c r="V55" s="93">
        <v>94</v>
      </c>
      <c r="W55" s="93">
        <v>3</v>
      </c>
      <c r="X55" s="93">
        <v>84</v>
      </c>
      <c r="Y55" s="93">
        <v>7</v>
      </c>
      <c r="Z55" s="93">
        <v>7</v>
      </c>
    </row>
    <row r="56" spans="2:26" ht="15" thickBot="1" x14ac:dyDescent="0.25">
      <c r="B56" s="54" t="s">
        <v>196</v>
      </c>
      <c r="C56" s="122">
        <v>66</v>
      </c>
      <c r="D56" s="93">
        <v>3</v>
      </c>
      <c r="E56" s="93">
        <v>9</v>
      </c>
      <c r="F56" s="105">
        <v>78</v>
      </c>
      <c r="G56" s="40">
        <v>38</v>
      </c>
      <c r="H56" s="40">
        <v>0</v>
      </c>
      <c r="I56" s="40">
        <v>1</v>
      </c>
      <c r="J56" s="40">
        <v>1</v>
      </c>
      <c r="K56" s="40">
        <v>29</v>
      </c>
      <c r="L56" s="178">
        <v>3</v>
      </c>
      <c r="M56" s="178">
        <v>5</v>
      </c>
      <c r="N56" s="178">
        <v>8</v>
      </c>
      <c r="O56" s="40">
        <v>10</v>
      </c>
      <c r="P56" s="40">
        <v>0</v>
      </c>
      <c r="Q56" s="40">
        <v>10</v>
      </c>
      <c r="R56" s="122">
        <v>150</v>
      </c>
      <c r="S56" s="122">
        <v>289</v>
      </c>
      <c r="T56" s="93">
        <v>38</v>
      </c>
      <c r="U56" s="93">
        <v>931</v>
      </c>
      <c r="V56" s="93">
        <v>52</v>
      </c>
      <c r="W56" s="93">
        <v>9</v>
      </c>
      <c r="X56" s="93">
        <v>39</v>
      </c>
      <c r="Y56" s="93">
        <v>4</v>
      </c>
      <c r="Z56" s="93">
        <v>8</v>
      </c>
    </row>
    <row r="57" spans="2:26" ht="15" thickBot="1" x14ac:dyDescent="0.25">
      <c r="B57" s="56" t="s">
        <v>197</v>
      </c>
      <c r="C57" s="57">
        <v>16011</v>
      </c>
      <c r="D57" s="57">
        <v>753</v>
      </c>
      <c r="E57" s="57">
        <v>1342</v>
      </c>
      <c r="F57" s="57">
        <v>18106</v>
      </c>
      <c r="G57" s="57">
        <v>14189</v>
      </c>
      <c r="H57" s="57">
        <v>49</v>
      </c>
      <c r="I57" s="57">
        <v>761</v>
      </c>
      <c r="J57" s="57">
        <v>95</v>
      </c>
      <c r="K57" s="57">
        <v>12401</v>
      </c>
      <c r="L57" s="57">
        <v>379</v>
      </c>
      <c r="M57" s="57">
        <v>492</v>
      </c>
      <c r="N57" s="57">
        <v>871</v>
      </c>
      <c r="O57" s="57">
        <v>635</v>
      </c>
      <c r="P57" s="57">
        <v>83</v>
      </c>
      <c r="Q57" s="57">
        <v>570</v>
      </c>
      <c r="R57" s="57">
        <v>40680</v>
      </c>
      <c r="S57" s="57">
        <v>33884</v>
      </c>
      <c r="T57" s="57">
        <v>9640</v>
      </c>
      <c r="U57" s="57">
        <v>226803</v>
      </c>
      <c r="V57" s="57">
        <v>6960</v>
      </c>
      <c r="W57" s="57">
        <v>1217</v>
      </c>
      <c r="X57" s="57">
        <v>5299</v>
      </c>
      <c r="Y57" s="57">
        <v>444</v>
      </c>
      <c r="Z57" s="57">
        <v>487</v>
      </c>
    </row>
    <row r="58" spans="2:26" x14ac:dyDescent="0.2">
      <c r="I58" s="106"/>
      <c r="J58" s="106"/>
      <c r="K58" s="106"/>
      <c r="L58" s="106"/>
      <c r="M58" s="106"/>
    </row>
    <row r="59" spans="2:26" x14ac:dyDescent="0.2">
      <c r="I59" s="90"/>
    </row>
    <row r="60" spans="2:26" x14ac:dyDescent="0.2">
      <c r="J60" s="92"/>
    </row>
  </sheetData>
  <pageMargins left="0.7" right="0.7" top="0.75" bottom="0.75" header="0.3" footer="0.3"/>
  <pageSetup paperSize="9" orientation="portrait" vertic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pageSetUpPr fitToPage="1"/>
  </sheetPr>
  <dimension ref="A2:W71"/>
  <sheetViews>
    <sheetView topLeftCell="A25" zoomScaleNormal="100" workbookViewId="0"/>
  </sheetViews>
  <sheetFormatPr baseColWidth="10" defaultColWidth="11.42578125" defaultRowHeight="12.75" x14ac:dyDescent="0.2"/>
  <cols>
    <col min="1" max="1" width="10.42578125" style="12" customWidth="1"/>
    <col min="2" max="2" width="32.85546875" style="12" bestFit="1" customWidth="1"/>
    <col min="3" max="10" width="12.42578125" style="12" customWidth="1"/>
    <col min="11" max="11" width="12.140625" style="12" customWidth="1"/>
    <col min="12" max="12" width="18.5703125" style="12" hidden="1" customWidth="1"/>
    <col min="13" max="13" width="12.42578125" style="12" customWidth="1"/>
    <col min="14" max="14" width="12.140625" style="12" customWidth="1"/>
    <col min="15" max="15" width="13.5703125" style="12" customWidth="1"/>
    <col min="16" max="16" width="14.42578125" style="12" customWidth="1"/>
    <col min="17" max="17" width="9.5703125" style="12" customWidth="1"/>
    <col min="18" max="20" width="12.42578125" style="12" customWidth="1"/>
    <col min="21" max="21" width="11.85546875" style="12" customWidth="1"/>
    <col min="22" max="22" width="12.5703125" style="12" customWidth="1"/>
    <col min="23" max="23" width="13.5703125" style="12" customWidth="1"/>
    <col min="24" max="57" width="12.42578125" style="12" customWidth="1"/>
    <col min="58" max="16384" width="11.42578125" style="12"/>
  </cols>
  <sheetData>
    <row r="2" spans="1:23" ht="40.5" customHeight="1" x14ac:dyDescent="0.35">
      <c r="B2" s="10"/>
      <c r="W2" s="103" t="s">
        <v>179</v>
      </c>
    </row>
    <row r="3" spans="1:23" ht="28.5" customHeight="1" x14ac:dyDescent="0.2">
      <c r="B3" s="53"/>
    </row>
    <row r="4" spans="1:23" ht="23.25" customHeight="1" x14ac:dyDescent="0.2"/>
    <row r="5" spans="1:23" ht="39" customHeight="1" x14ac:dyDescent="0.2">
      <c r="C5" s="38" t="s">
        <v>103</v>
      </c>
      <c r="D5" s="38" t="s">
        <v>104</v>
      </c>
      <c r="E5" s="38" t="s">
        <v>105</v>
      </c>
      <c r="F5" s="60" t="s">
        <v>106</v>
      </c>
      <c r="G5" s="38" t="s">
        <v>107</v>
      </c>
      <c r="H5" s="38" t="s">
        <v>316</v>
      </c>
    </row>
    <row r="6" spans="1:23" ht="17.100000000000001" customHeight="1" thickBot="1" x14ac:dyDescent="0.25">
      <c r="B6" s="54" t="s">
        <v>180</v>
      </c>
      <c r="C6" s="40">
        <v>209</v>
      </c>
      <c r="D6" s="40">
        <v>230</v>
      </c>
      <c r="E6" s="40">
        <v>185</v>
      </c>
      <c r="F6" s="40">
        <v>205</v>
      </c>
      <c r="G6" s="40">
        <v>201</v>
      </c>
      <c r="H6" s="40">
        <v>200</v>
      </c>
    </row>
    <row r="7" spans="1:23" ht="17.100000000000001" customHeight="1" thickBot="1" x14ac:dyDescent="0.25">
      <c r="B7" s="54" t="s">
        <v>181</v>
      </c>
      <c r="C7" s="40">
        <v>30</v>
      </c>
      <c r="D7" s="40">
        <v>33</v>
      </c>
      <c r="E7" s="40">
        <v>14</v>
      </c>
      <c r="F7" s="40">
        <v>27</v>
      </c>
      <c r="G7" s="40">
        <v>23</v>
      </c>
      <c r="H7" s="40">
        <v>27</v>
      </c>
    </row>
    <row r="8" spans="1:23" ht="17.100000000000001" customHeight="1" thickBot="1" x14ac:dyDescent="0.25">
      <c r="B8" s="54" t="s">
        <v>182</v>
      </c>
      <c r="C8" s="40">
        <v>16</v>
      </c>
      <c r="D8" s="40">
        <v>23</v>
      </c>
      <c r="E8" s="40">
        <v>18</v>
      </c>
      <c r="F8" s="40">
        <v>21</v>
      </c>
      <c r="G8" s="40">
        <v>14</v>
      </c>
      <c r="H8" s="40">
        <v>14</v>
      </c>
    </row>
    <row r="9" spans="1:23" ht="17.100000000000001" customHeight="1" thickBot="1" x14ac:dyDescent="0.25">
      <c r="B9" s="54" t="s">
        <v>183</v>
      </c>
      <c r="C9" s="40">
        <v>30</v>
      </c>
      <c r="D9" s="40">
        <v>26</v>
      </c>
      <c r="E9" s="40">
        <v>19</v>
      </c>
      <c r="F9" s="40">
        <v>9</v>
      </c>
      <c r="G9" s="40">
        <v>27</v>
      </c>
      <c r="H9" s="40">
        <v>36</v>
      </c>
    </row>
    <row r="10" spans="1:23" ht="17.100000000000001" customHeight="1" thickBot="1" x14ac:dyDescent="0.25">
      <c r="B10" s="54" t="s">
        <v>184</v>
      </c>
      <c r="C10" s="40">
        <v>18</v>
      </c>
      <c r="D10" s="40">
        <v>34</v>
      </c>
      <c r="E10" s="40">
        <v>23</v>
      </c>
      <c r="F10" s="40">
        <v>49</v>
      </c>
      <c r="G10" s="40">
        <v>32</v>
      </c>
      <c r="H10" s="40">
        <v>22</v>
      </c>
    </row>
    <row r="11" spans="1:23" ht="17.100000000000001" customHeight="1" thickBot="1" x14ac:dyDescent="0.25">
      <c r="A11" s="67"/>
      <c r="B11" s="54" t="s">
        <v>185</v>
      </c>
      <c r="C11" s="40">
        <v>7</v>
      </c>
      <c r="D11" s="40">
        <v>7</v>
      </c>
      <c r="E11" s="40">
        <v>6</v>
      </c>
      <c r="F11" s="40">
        <v>4</v>
      </c>
      <c r="G11" s="40">
        <v>10</v>
      </c>
      <c r="H11" s="40">
        <v>10</v>
      </c>
    </row>
    <row r="12" spans="1:23" ht="17.100000000000001" customHeight="1" thickBot="1" x14ac:dyDescent="0.25">
      <c r="A12" s="67"/>
      <c r="B12" s="54" t="s">
        <v>186</v>
      </c>
      <c r="C12" s="40">
        <v>44</v>
      </c>
      <c r="D12" s="40">
        <v>44</v>
      </c>
      <c r="E12" s="40">
        <v>37</v>
      </c>
      <c r="F12" s="40">
        <v>40</v>
      </c>
      <c r="G12" s="40">
        <v>28</v>
      </c>
      <c r="H12" s="40">
        <v>30</v>
      </c>
    </row>
    <row r="13" spans="1:23" ht="17.100000000000001" customHeight="1" thickBot="1" x14ac:dyDescent="0.25">
      <c r="A13" s="67"/>
      <c r="B13" s="54" t="s">
        <v>187</v>
      </c>
      <c r="C13" s="40">
        <v>47</v>
      </c>
      <c r="D13" s="40">
        <v>41</v>
      </c>
      <c r="E13" s="40">
        <v>52</v>
      </c>
      <c r="F13" s="40">
        <v>54</v>
      </c>
      <c r="G13" s="40">
        <v>56</v>
      </c>
      <c r="H13" s="40">
        <v>46</v>
      </c>
    </row>
    <row r="14" spans="1:23" ht="17.100000000000001" customHeight="1" thickBot="1" x14ac:dyDescent="0.25">
      <c r="A14" s="67"/>
      <c r="B14" s="54" t="s">
        <v>188</v>
      </c>
      <c r="C14" s="40">
        <v>390</v>
      </c>
      <c r="D14" s="40">
        <v>346</v>
      </c>
      <c r="E14" s="40">
        <v>303</v>
      </c>
      <c r="F14" s="40">
        <v>349</v>
      </c>
      <c r="G14" s="40">
        <v>423</v>
      </c>
      <c r="H14" s="40">
        <v>390</v>
      </c>
    </row>
    <row r="15" spans="1:23" ht="17.100000000000001" customHeight="1" thickBot="1" x14ac:dyDescent="0.25">
      <c r="A15" s="67"/>
      <c r="B15" s="54" t="s">
        <v>189</v>
      </c>
      <c r="C15" s="40">
        <v>166</v>
      </c>
      <c r="D15" s="40">
        <v>213</v>
      </c>
      <c r="E15" s="40">
        <v>180</v>
      </c>
      <c r="F15" s="40">
        <v>176</v>
      </c>
      <c r="G15" s="40">
        <v>199</v>
      </c>
      <c r="H15" s="40">
        <v>189</v>
      </c>
    </row>
    <row r="16" spans="1:23" ht="17.100000000000001" customHeight="1" thickBot="1" x14ac:dyDescent="0.25">
      <c r="B16" s="54" t="s">
        <v>190</v>
      </c>
      <c r="C16" s="40">
        <v>14</v>
      </c>
      <c r="D16" s="40">
        <v>40</v>
      </c>
      <c r="E16" s="40">
        <v>26</v>
      </c>
      <c r="F16" s="40">
        <v>22</v>
      </c>
      <c r="G16" s="40">
        <v>21</v>
      </c>
      <c r="H16" s="40">
        <v>29</v>
      </c>
    </row>
    <row r="17" spans="1:8" ht="15" customHeight="1" thickBot="1" x14ac:dyDescent="0.25">
      <c r="B17" s="54" t="s">
        <v>191</v>
      </c>
      <c r="C17" s="40">
        <v>73</v>
      </c>
      <c r="D17" s="40">
        <v>82</v>
      </c>
      <c r="E17" s="40">
        <v>67</v>
      </c>
      <c r="F17" s="40">
        <v>71</v>
      </c>
      <c r="G17" s="40">
        <v>55</v>
      </c>
      <c r="H17" s="40">
        <v>102</v>
      </c>
    </row>
    <row r="18" spans="1:8" ht="17.100000000000001" customHeight="1" thickBot="1" x14ac:dyDescent="0.25">
      <c r="B18" s="54" t="s">
        <v>192</v>
      </c>
      <c r="C18" s="40">
        <v>283</v>
      </c>
      <c r="D18" s="40">
        <v>217</v>
      </c>
      <c r="E18" s="40">
        <v>170</v>
      </c>
      <c r="F18" s="40">
        <v>298</v>
      </c>
      <c r="G18" s="40">
        <v>227</v>
      </c>
      <c r="H18" s="40">
        <v>140</v>
      </c>
    </row>
    <row r="19" spans="1:8" ht="17.100000000000001" customHeight="1" thickBot="1" x14ac:dyDescent="0.25">
      <c r="B19" s="54" t="s">
        <v>193</v>
      </c>
      <c r="C19" s="40">
        <v>29</v>
      </c>
      <c r="D19" s="40">
        <v>42</v>
      </c>
      <c r="E19" s="40">
        <v>36</v>
      </c>
      <c r="F19" s="40">
        <v>45</v>
      </c>
      <c r="G19" s="40">
        <v>45</v>
      </c>
      <c r="H19" s="40">
        <v>48</v>
      </c>
    </row>
    <row r="20" spans="1:8" ht="17.100000000000001" customHeight="1" thickBot="1" x14ac:dyDescent="0.25">
      <c r="B20" s="54" t="s">
        <v>194</v>
      </c>
      <c r="C20" s="40">
        <v>15</v>
      </c>
      <c r="D20" s="40">
        <v>13</v>
      </c>
      <c r="E20" s="40">
        <v>11</v>
      </c>
      <c r="F20" s="40">
        <v>15</v>
      </c>
      <c r="G20" s="40">
        <v>21</v>
      </c>
      <c r="H20" s="40">
        <v>10</v>
      </c>
    </row>
    <row r="21" spans="1:8" ht="17.100000000000001" customHeight="1" thickBot="1" x14ac:dyDescent="0.25">
      <c r="B21" s="54" t="s">
        <v>195</v>
      </c>
      <c r="C21" s="40">
        <v>82</v>
      </c>
      <c r="D21" s="40">
        <v>55</v>
      </c>
      <c r="E21" s="40">
        <v>52</v>
      </c>
      <c r="F21" s="40">
        <v>72</v>
      </c>
      <c r="G21" s="40">
        <v>69</v>
      </c>
      <c r="H21" s="40">
        <v>40</v>
      </c>
    </row>
    <row r="22" spans="1:8" ht="17.100000000000001" customHeight="1" thickBot="1" x14ac:dyDescent="0.25">
      <c r="B22" s="54" t="s">
        <v>196</v>
      </c>
      <c r="C22" s="40">
        <v>5</v>
      </c>
      <c r="D22" s="40">
        <v>3</v>
      </c>
      <c r="E22" s="40">
        <v>0</v>
      </c>
      <c r="F22" s="40">
        <v>5</v>
      </c>
      <c r="G22" s="40">
        <v>4</v>
      </c>
      <c r="H22" s="40">
        <v>9</v>
      </c>
    </row>
    <row r="23" spans="1:8" ht="17.100000000000001" customHeight="1" thickBot="1" x14ac:dyDescent="0.25">
      <c r="B23" s="56" t="s">
        <v>197</v>
      </c>
      <c r="C23" s="57">
        <v>1458</v>
      </c>
      <c r="D23" s="57">
        <v>1449</v>
      </c>
      <c r="E23" s="57">
        <v>1199</v>
      </c>
      <c r="F23" s="57">
        <v>1462</v>
      </c>
      <c r="G23" s="57">
        <v>1455</v>
      </c>
      <c r="H23" s="57">
        <v>1342</v>
      </c>
    </row>
    <row r="24" spans="1:8" ht="21.75" customHeight="1" x14ac:dyDescent="0.2"/>
    <row r="25" spans="1:8" ht="42" customHeight="1" x14ac:dyDescent="0.2">
      <c r="B25" s="58"/>
      <c r="C25"/>
      <c r="D25"/>
      <c r="E25"/>
      <c r="F25"/>
    </row>
    <row r="26" spans="1:8" ht="14.25" customHeight="1" x14ac:dyDescent="0.2"/>
    <row r="27" spans="1:8" s="59" customFormat="1" ht="39" customHeight="1" x14ac:dyDescent="0.2">
      <c r="A27" s="12"/>
      <c r="C27" s="39" t="s">
        <v>198</v>
      </c>
      <c r="D27" s="39" t="s">
        <v>317</v>
      </c>
    </row>
    <row r="28" spans="1:8" ht="17.100000000000001" customHeight="1" thickBot="1" x14ac:dyDescent="0.25">
      <c r="B28" s="54" t="s">
        <v>180</v>
      </c>
      <c r="C28" s="36">
        <f t="shared" ref="C28:D45" si="0">+(G6-C6)/C6</f>
        <v>-3.8277511961722487E-2</v>
      </c>
      <c r="D28" s="36">
        <f t="shared" si="0"/>
        <v>-0.13043478260869565</v>
      </c>
    </row>
    <row r="29" spans="1:8" ht="17.100000000000001" customHeight="1" thickBot="1" x14ac:dyDescent="0.25">
      <c r="B29" s="54" t="s">
        <v>181</v>
      </c>
      <c r="C29" s="36">
        <f t="shared" si="0"/>
        <v>-0.23333333333333334</v>
      </c>
      <c r="D29" s="36">
        <f t="shared" si="0"/>
        <v>-0.18181818181818182</v>
      </c>
    </row>
    <row r="30" spans="1:8" ht="17.100000000000001" customHeight="1" thickBot="1" x14ac:dyDescent="0.25">
      <c r="B30" s="54" t="s">
        <v>182</v>
      </c>
      <c r="C30" s="36">
        <f t="shared" si="0"/>
        <v>-0.125</v>
      </c>
      <c r="D30" s="36">
        <f t="shared" si="0"/>
        <v>-0.39130434782608697</v>
      </c>
    </row>
    <row r="31" spans="1:8" ht="17.100000000000001" customHeight="1" thickBot="1" x14ac:dyDescent="0.25">
      <c r="B31" s="54" t="s">
        <v>183</v>
      </c>
      <c r="C31" s="36">
        <f t="shared" si="0"/>
        <v>-0.1</v>
      </c>
      <c r="D31" s="36">
        <f t="shared" si="0"/>
        <v>0.38461538461538464</v>
      </c>
    </row>
    <row r="32" spans="1:8" ht="17.100000000000001" customHeight="1" thickBot="1" x14ac:dyDescent="0.25">
      <c r="B32" s="54" t="s">
        <v>184</v>
      </c>
      <c r="C32" s="36">
        <f t="shared" si="0"/>
        <v>0.77777777777777779</v>
      </c>
      <c r="D32" s="36">
        <f t="shared" si="0"/>
        <v>-0.35294117647058826</v>
      </c>
    </row>
    <row r="33" spans="2:4" ht="17.100000000000001" customHeight="1" thickBot="1" x14ac:dyDescent="0.25">
      <c r="B33" s="54" t="s">
        <v>185</v>
      </c>
      <c r="C33" s="36">
        <f t="shared" si="0"/>
        <v>0.42857142857142855</v>
      </c>
      <c r="D33" s="36">
        <f t="shared" si="0"/>
        <v>0.42857142857142855</v>
      </c>
    </row>
    <row r="34" spans="2:4" ht="17.100000000000001" customHeight="1" thickBot="1" x14ac:dyDescent="0.25">
      <c r="B34" s="54" t="s">
        <v>186</v>
      </c>
      <c r="C34" s="36">
        <f t="shared" si="0"/>
        <v>-0.36363636363636365</v>
      </c>
      <c r="D34" s="36">
        <f t="shared" si="0"/>
        <v>-0.31818181818181818</v>
      </c>
    </row>
    <row r="35" spans="2:4" ht="17.100000000000001" customHeight="1" thickBot="1" x14ac:dyDescent="0.25">
      <c r="B35" s="54" t="s">
        <v>187</v>
      </c>
      <c r="C35" s="36">
        <f t="shared" si="0"/>
        <v>0.19148936170212766</v>
      </c>
      <c r="D35" s="36">
        <f t="shared" si="0"/>
        <v>0.12195121951219512</v>
      </c>
    </row>
    <row r="36" spans="2:4" ht="17.100000000000001" customHeight="1" thickBot="1" x14ac:dyDescent="0.25">
      <c r="B36" s="54" t="s">
        <v>188</v>
      </c>
      <c r="C36" s="36">
        <f t="shared" si="0"/>
        <v>8.461538461538462E-2</v>
      </c>
      <c r="D36" s="36">
        <f t="shared" si="0"/>
        <v>0.12716763005780346</v>
      </c>
    </row>
    <row r="37" spans="2:4" ht="17.100000000000001" customHeight="1" thickBot="1" x14ac:dyDescent="0.25">
      <c r="B37" s="54" t="s">
        <v>189</v>
      </c>
      <c r="C37" s="36">
        <f t="shared" si="0"/>
        <v>0.19879518072289157</v>
      </c>
      <c r="D37" s="36">
        <f t="shared" si="0"/>
        <v>-0.11267605633802817</v>
      </c>
    </row>
    <row r="38" spans="2:4" ht="17.100000000000001" customHeight="1" thickBot="1" x14ac:dyDescent="0.25">
      <c r="B38" s="54" t="s">
        <v>190</v>
      </c>
      <c r="C38" s="36">
        <f t="shared" si="0"/>
        <v>0.5</v>
      </c>
      <c r="D38" s="36">
        <f t="shared" si="0"/>
        <v>-0.27500000000000002</v>
      </c>
    </row>
    <row r="39" spans="2:4" ht="17.100000000000001" customHeight="1" thickBot="1" x14ac:dyDescent="0.25">
      <c r="B39" s="54" t="s">
        <v>191</v>
      </c>
      <c r="C39" s="36">
        <f t="shared" si="0"/>
        <v>-0.24657534246575341</v>
      </c>
      <c r="D39" s="36">
        <f t="shared" si="0"/>
        <v>0.24390243902439024</v>
      </c>
    </row>
    <row r="40" spans="2:4" ht="17.100000000000001" customHeight="1" thickBot="1" x14ac:dyDescent="0.25">
      <c r="B40" s="54" t="s">
        <v>192</v>
      </c>
      <c r="C40" s="36">
        <f t="shared" si="0"/>
        <v>-0.19787985865724381</v>
      </c>
      <c r="D40" s="36">
        <f t="shared" si="0"/>
        <v>-0.35483870967741937</v>
      </c>
    </row>
    <row r="41" spans="2:4" ht="17.100000000000001" customHeight="1" thickBot="1" x14ac:dyDescent="0.25">
      <c r="B41" s="54" t="s">
        <v>193</v>
      </c>
      <c r="C41" s="36">
        <f t="shared" si="0"/>
        <v>0.55172413793103448</v>
      </c>
      <c r="D41" s="36">
        <f t="shared" si="0"/>
        <v>0.14285714285714285</v>
      </c>
    </row>
    <row r="42" spans="2:4" ht="17.100000000000001" customHeight="1" thickBot="1" x14ac:dyDescent="0.25">
      <c r="B42" s="54" t="s">
        <v>194</v>
      </c>
      <c r="C42" s="36">
        <f t="shared" si="0"/>
        <v>0.4</v>
      </c>
      <c r="D42" s="36">
        <f t="shared" si="0"/>
        <v>-0.23076923076923078</v>
      </c>
    </row>
    <row r="43" spans="2:4" ht="17.100000000000001" customHeight="1" thickBot="1" x14ac:dyDescent="0.25">
      <c r="B43" s="54" t="s">
        <v>195</v>
      </c>
      <c r="C43" s="36">
        <f t="shared" si="0"/>
        <v>-0.15853658536585366</v>
      </c>
      <c r="D43" s="36">
        <f t="shared" si="0"/>
        <v>-0.27272727272727271</v>
      </c>
    </row>
    <row r="44" spans="2:4" ht="17.100000000000001" customHeight="1" thickBot="1" x14ac:dyDescent="0.25">
      <c r="B44" s="54" t="s">
        <v>196</v>
      </c>
      <c r="C44" s="36">
        <f t="shared" si="0"/>
        <v>-0.2</v>
      </c>
      <c r="D44" s="36">
        <f t="shared" si="0"/>
        <v>2</v>
      </c>
    </row>
    <row r="45" spans="2:4" ht="17.100000000000001" customHeight="1" thickBot="1" x14ac:dyDescent="0.25">
      <c r="B45" s="56" t="s">
        <v>197</v>
      </c>
      <c r="C45" s="62">
        <f t="shared" si="0"/>
        <v>-2.05761316872428E-3</v>
      </c>
      <c r="D45" s="62">
        <f t="shared" si="0"/>
        <v>-7.3844030365769503E-2</v>
      </c>
    </row>
    <row r="51" spans="2:14" ht="39" customHeight="1" x14ac:dyDescent="0.2">
      <c r="C51" s="38" t="s">
        <v>103</v>
      </c>
      <c r="D51" s="38" t="s">
        <v>104</v>
      </c>
      <c r="E51" s="38" t="s">
        <v>105</v>
      </c>
      <c r="F51" s="60" t="s">
        <v>106</v>
      </c>
      <c r="G51" s="38" t="s">
        <v>107</v>
      </c>
      <c r="H51" s="38" t="s">
        <v>316</v>
      </c>
      <c r="L51" s="121">
        <v>45292</v>
      </c>
      <c r="N51" s="118"/>
    </row>
    <row r="52" spans="2:14" ht="15" thickBot="1" x14ac:dyDescent="0.25">
      <c r="B52" s="54" t="s">
        <v>180</v>
      </c>
      <c r="C52" s="101">
        <f t="shared" ref="C52:H52" si="1">+C6/$L52*100000</f>
        <v>2.3747231288715658</v>
      </c>
      <c r="D52" s="101">
        <f t="shared" si="1"/>
        <v>2.6133316729208618</v>
      </c>
      <c r="E52" s="101">
        <f t="shared" si="1"/>
        <v>2.1020276499580848</v>
      </c>
      <c r="F52" s="101">
        <f t="shared" si="1"/>
        <v>2.3292738823859858</v>
      </c>
      <c r="G52" s="101">
        <f t="shared" si="1"/>
        <v>2.2838246359004053</v>
      </c>
      <c r="H52" s="101">
        <f t="shared" si="1"/>
        <v>2.2724623242790103</v>
      </c>
      <c r="L52" s="12">
        <v>8801026</v>
      </c>
    </row>
    <row r="53" spans="2:14" ht="15" thickBot="1" x14ac:dyDescent="0.25">
      <c r="B53" s="54" t="s">
        <v>181</v>
      </c>
      <c r="C53" s="101">
        <f t="shared" ref="C53:F69" si="2">+C7/$L53*100000</f>
        <v>2.2196063750054562</v>
      </c>
      <c r="D53" s="101">
        <f t="shared" si="2"/>
        <v>2.4415670125060021</v>
      </c>
      <c r="E53" s="101">
        <f t="shared" si="2"/>
        <v>1.0358163083358796</v>
      </c>
      <c r="F53" s="101">
        <f t="shared" si="2"/>
        <v>1.997645737504911</v>
      </c>
      <c r="G53" s="101">
        <f t="shared" ref="G53:H69" si="3">+G7/$L53*100000</f>
        <v>1.7016982208375167</v>
      </c>
      <c r="H53" s="101">
        <f t="shared" si="3"/>
        <v>1.997645737504911</v>
      </c>
      <c r="L53" s="12">
        <v>1351591</v>
      </c>
    </row>
    <row r="54" spans="2:14" ht="15" thickBot="1" x14ac:dyDescent="0.25">
      <c r="B54" s="54" t="s">
        <v>182</v>
      </c>
      <c r="C54" s="101">
        <f t="shared" si="2"/>
        <v>1.5847876236010534</v>
      </c>
      <c r="D54" s="101">
        <f t="shared" si="2"/>
        <v>2.2781322089265146</v>
      </c>
      <c r="E54" s="101">
        <f t="shared" si="2"/>
        <v>1.7828860765511851</v>
      </c>
      <c r="F54" s="101">
        <f t="shared" si="2"/>
        <v>2.0800337559763826</v>
      </c>
      <c r="G54" s="101">
        <f t="shared" si="3"/>
        <v>1.3866891706509219</v>
      </c>
      <c r="H54" s="101">
        <f t="shared" si="3"/>
        <v>1.3866891706509219</v>
      </c>
      <c r="L54" s="12">
        <v>1009599</v>
      </c>
    </row>
    <row r="55" spans="2:14" ht="15" thickBot="1" x14ac:dyDescent="0.25">
      <c r="B55" s="54" t="s">
        <v>183</v>
      </c>
      <c r="C55" s="101">
        <f t="shared" si="2"/>
        <v>2.4355235726208182</v>
      </c>
      <c r="D55" s="101">
        <f t="shared" si="2"/>
        <v>2.110787096271376</v>
      </c>
      <c r="E55" s="101">
        <f t="shared" si="2"/>
        <v>1.5424982626598513</v>
      </c>
      <c r="F55" s="101">
        <f t="shared" si="2"/>
        <v>0.7306570717862455</v>
      </c>
      <c r="G55" s="101">
        <f t="shared" si="3"/>
        <v>2.1919712153587363</v>
      </c>
      <c r="H55" s="101">
        <f t="shared" si="3"/>
        <v>2.922628287144982</v>
      </c>
      <c r="L55" s="12">
        <v>1231768</v>
      </c>
    </row>
    <row r="56" spans="2:14" ht="15" thickBot="1" x14ac:dyDescent="0.25">
      <c r="B56" s="54" t="s">
        <v>184</v>
      </c>
      <c r="C56" s="101">
        <f t="shared" si="2"/>
        <v>0.80401866395325261</v>
      </c>
      <c r="D56" s="101">
        <f t="shared" si="2"/>
        <v>1.5187019208005881</v>
      </c>
      <c r="E56" s="101">
        <f t="shared" si="2"/>
        <v>1.0273571817180449</v>
      </c>
      <c r="F56" s="101">
        <f t="shared" si="2"/>
        <v>2.1887174740949655</v>
      </c>
      <c r="G56" s="101">
        <f t="shared" si="3"/>
        <v>1.4293665136946712</v>
      </c>
      <c r="H56" s="101">
        <f t="shared" si="3"/>
        <v>0.98268947816508645</v>
      </c>
      <c r="L56" s="12">
        <v>2238754</v>
      </c>
    </row>
    <row r="57" spans="2:14" ht="15" thickBot="1" x14ac:dyDescent="0.25">
      <c r="B57" s="54" t="s">
        <v>185</v>
      </c>
      <c r="C57" s="101">
        <f t="shared" si="2"/>
        <v>1.1847318528698436</v>
      </c>
      <c r="D57" s="101">
        <f t="shared" si="2"/>
        <v>1.1847318528698436</v>
      </c>
      <c r="E57" s="101">
        <f t="shared" si="2"/>
        <v>1.0154844453170089</v>
      </c>
      <c r="F57" s="101">
        <f t="shared" si="2"/>
        <v>0.67698963021133918</v>
      </c>
      <c r="G57" s="101">
        <f t="shared" si="3"/>
        <v>1.6924740755283481</v>
      </c>
      <c r="H57" s="101">
        <f t="shared" si="3"/>
        <v>1.6924740755283481</v>
      </c>
      <c r="L57" s="12">
        <v>590851</v>
      </c>
    </row>
    <row r="58" spans="2:14" ht="15" thickBot="1" x14ac:dyDescent="0.25">
      <c r="B58" s="54" t="s">
        <v>199</v>
      </c>
      <c r="C58" s="101">
        <f t="shared" si="2"/>
        <v>1.8397094597024186</v>
      </c>
      <c r="D58" s="101">
        <f t="shared" si="2"/>
        <v>1.8397094597024186</v>
      </c>
      <c r="E58" s="101">
        <f t="shared" si="2"/>
        <v>1.5470284092952156</v>
      </c>
      <c r="F58" s="101">
        <f t="shared" si="2"/>
        <v>1.6724631451840168</v>
      </c>
      <c r="G58" s="101">
        <f t="shared" si="3"/>
        <v>1.1707242016288117</v>
      </c>
      <c r="H58" s="101">
        <f t="shared" si="3"/>
        <v>1.2543473588880125</v>
      </c>
      <c r="L58" s="12">
        <v>2391682</v>
      </c>
    </row>
    <row r="59" spans="2:14" ht="15" thickBot="1" x14ac:dyDescent="0.25">
      <c r="B59" s="54" t="s">
        <v>187</v>
      </c>
      <c r="C59" s="101">
        <f t="shared" si="2"/>
        <v>2.2333806778357879</v>
      </c>
      <c r="D59" s="101">
        <f t="shared" si="2"/>
        <v>1.9482682508780274</v>
      </c>
      <c r="E59" s="101">
        <f t="shared" si="2"/>
        <v>2.4709743669672544</v>
      </c>
      <c r="F59" s="101">
        <f t="shared" si="2"/>
        <v>2.5660118426198411</v>
      </c>
      <c r="G59" s="101">
        <f t="shared" si="3"/>
        <v>2.6610493182724277</v>
      </c>
      <c r="H59" s="101">
        <f t="shared" si="3"/>
        <v>2.1858619400094943</v>
      </c>
      <c r="L59" s="12">
        <v>2104433</v>
      </c>
    </row>
    <row r="60" spans="2:14" ht="15" thickBot="1" x14ac:dyDescent="0.25">
      <c r="B60" s="54" t="s">
        <v>188</v>
      </c>
      <c r="C60" s="101">
        <f t="shared" si="2"/>
        <v>4.867558112091376</v>
      </c>
      <c r="D60" s="101">
        <f t="shared" si="2"/>
        <v>4.3183977097015802</v>
      </c>
      <c r="E60" s="101">
        <f t="shared" si="2"/>
        <v>3.7817182255479156</v>
      </c>
      <c r="F60" s="101">
        <f t="shared" si="2"/>
        <v>4.3558404644099751</v>
      </c>
      <c r="G60" s="101">
        <f t="shared" si="3"/>
        <v>5.279428413883724</v>
      </c>
      <c r="H60" s="101">
        <f t="shared" si="3"/>
        <v>4.867558112091376</v>
      </c>
      <c r="L60" s="12">
        <v>8012231</v>
      </c>
    </row>
    <row r="61" spans="2:14" ht="15" thickBot="1" x14ac:dyDescent="0.25">
      <c r="B61" s="54" t="s">
        <v>200</v>
      </c>
      <c r="C61" s="101">
        <f t="shared" si="2"/>
        <v>3.1207201719780007</v>
      </c>
      <c r="D61" s="101">
        <f t="shared" si="2"/>
        <v>4.0042975700681582</v>
      </c>
      <c r="E61" s="101">
        <f t="shared" si="2"/>
        <v>3.3839134394942176</v>
      </c>
      <c r="F61" s="101">
        <f t="shared" si="2"/>
        <v>3.3087153630610131</v>
      </c>
      <c r="G61" s="101">
        <f t="shared" si="3"/>
        <v>3.7411043025519404</v>
      </c>
      <c r="H61" s="101">
        <f t="shared" si="3"/>
        <v>3.5531091114689288</v>
      </c>
      <c r="L61" s="12">
        <v>5319285</v>
      </c>
    </row>
    <row r="62" spans="2:14" ht="15" thickBot="1" x14ac:dyDescent="0.25">
      <c r="B62" s="54" t="s">
        <v>190</v>
      </c>
      <c r="C62" s="101">
        <f t="shared" si="2"/>
        <v>1.3274155882205141</v>
      </c>
      <c r="D62" s="101">
        <f t="shared" si="2"/>
        <v>3.7926159663443255</v>
      </c>
      <c r="E62" s="101">
        <f t="shared" si="2"/>
        <v>2.4652003781238121</v>
      </c>
      <c r="F62" s="101">
        <f t="shared" si="2"/>
        <v>2.0859387814893795</v>
      </c>
      <c r="G62" s="101">
        <f t="shared" si="3"/>
        <v>1.991123382330771</v>
      </c>
      <c r="H62" s="101">
        <f t="shared" si="3"/>
        <v>2.7496465755996367</v>
      </c>
      <c r="L62" s="12">
        <v>1054681</v>
      </c>
    </row>
    <row r="63" spans="2:14" ht="15" thickBot="1" x14ac:dyDescent="0.25">
      <c r="B63" s="54" t="s">
        <v>191</v>
      </c>
      <c r="C63" s="101">
        <f t="shared" si="2"/>
        <v>2.697875293855903</v>
      </c>
      <c r="D63" s="101">
        <f t="shared" si="2"/>
        <v>3.0304900561121104</v>
      </c>
      <c r="E63" s="101">
        <f t="shared" si="2"/>
        <v>2.4761321190184318</v>
      </c>
      <c r="F63" s="101">
        <f t="shared" si="2"/>
        <v>2.6239609022434123</v>
      </c>
      <c r="G63" s="101">
        <f t="shared" si="3"/>
        <v>2.032645769343489</v>
      </c>
      <c r="H63" s="101">
        <f t="shared" si="3"/>
        <v>3.7696339722370156</v>
      </c>
      <c r="L63" s="12">
        <v>2705833</v>
      </c>
    </row>
    <row r="64" spans="2:14" ht="15" thickBot="1" x14ac:dyDescent="0.25">
      <c r="B64" s="54" t="s">
        <v>192</v>
      </c>
      <c r="C64" s="101">
        <f t="shared" si="2"/>
        <v>4.0375114776607202</v>
      </c>
      <c r="D64" s="101">
        <f t="shared" si="2"/>
        <v>3.0959010270401985</v>
      </c>
      <c r="E64" s="101">
        <f t="shared" si="2"/>
        <v>2.4253602515983124</v>
      </c>
      <c r="F64" s="101">
        <f t="shared" si="2"/>
        <v>4.2515138528017475</v>
      </c>
      <c r="G64" s="101">
        <f t="shared" si="3"/>
        <v>3.2385692771342174</v>
      </c>
      <c r="H64" s="101">
        <f t="shared" si="3"/>
        <v>1.9973555013162572</v>
      </c>
      <c r="L64" s="12">
        <v>7009268</v>
      </c>
    </row>
    <row r="65" spans="2:12" ht="15" thickBot="1" x14ac:dyDescent="0.25">
      <c r="B65" s="54" t="s">
        <v>193</v>
      </c>
      <c r="C65" s="101">
        <f t="shared" si="2"/>
        <v>1.8489096533485667</v>
      </c>
      <c r="D65" s="101">
        <f t="shared" si="2"/>
        <v>2.6777312220910279</v>
      </c>
      <c r="E65" s="101">
        <f t="shared" si="2"/>
        <v>2.2951981903637377</v>
      </c>
      <c r="F65" s="101">
        <f t="shared" si="2"/>
        <v>2.8689977379546723</v>
      </c>
      <c r="G65" s="101">
        <f t="shared" si="3"/>
        <v>2.8689977379546723</v>
      </c>
      <c r="H65" s="101">
        <f t="shared" si="3"/>
        <v>3.0602642538183171</v>
      </c>
      <c r="L65" s="12">
        <v>1568492</v>
      </c>
    </row>
    <row r="66" spans="2:12" ht="15" thickBot="1" x14ac:dyDescent="0.25">
      <c r="B66" s="54" t="s">
        <v>194</v>
      </c>
      <c r="C66" s="101">
        <f t="shared" si="2"/>
        <v>2.2113032979377385</v>
      </c>
      <c r="D66" s="101">
        <f t="shared" si="2"/>
        <v>1.9164628582127068</v>
      </c>
      <c r="E66" s="101">
        <f t="shared" si="2"/>
        <v>1.6216224184876751</v>
      </c>
      <c r="F66" s="101">
        <f t="shared" si="2"/>
        <v>2.2113032979377385</v>
      </c>
      <c r="G66" s="101">
        <f t="shared" si="3"/>
        <v>3.0958246171128341</v>
      </c>
      <c r="H66" s="101">
        <f t="shared" si="3"/>
        <v>1.474202198625159</v>
      </c>
      <c r="L66" s="12">
        <v>678333</v>
      </c>
    </row>
    <row r="67" spans="2:12" ht="15" thickBot="1" x14ac:dyDescent="0.25">
      <c r="B67" s="54" t="s">
        <v>195</v>
      </c>
      <c r="C67" s="101">
        <f t="shared" si="2"/>
        <v>3.6809529538300767</v>
      </c>
      <c r="D67" s="101">
        <f t="shared" si="2"/>
        <v>2.4689318592762706</v>
      </c>
      <c r="E67" s="101">
        <f t="shared" si="2"/>
        <v>2.3342628487702926</v>
      </c>
      <c r="F67" s="101">
        <f t="shared" si="2"/>
        <v>3.2320562521434817</v>
      </c>
      <c r="G67" s="101">
        <f t="shared" si="3"/>
        <v>3.0973872416375032</v>
      </c>
      <c r="H67" s="101">
        <f t="shared" si="3"/>
        <v>1.7955868067463787</v>
      </c>
      <c r="L67" s="12">
        <v>2227684</v>
      </c>
    </row>
    <row r="68" spans="2:12" ht="15" thickBot="1" x14ac:dyDescent="0.25">
      <c r="B68" s="54" t="s">
        <v>196</v>
      </c>
      <c r="C68" s="101">
        <f t="shared" si="2"/>
        <v>1.5423339831700515</v>
      </c>
      <c r="D68" s="101">
        <f t="shared" si="2"/>
        <v>0.92540038990203088</v>
      </c>
      <c r="E68" s="101">
        <f t="shared" si="2"/>
        <v>0</v>
      </c>
      <c r="F68" s="101">
        <f t="shared" si="2"/>
        <v>1.5423339831700515</v>
      </c>
      <c r="G68" s="101">
        <f t="shared" si="3"/>
        <v>1.2338671865360413</v>
      </c>
      <c r="H68" s="101">
        <f t="shared" si="3"/>
        <v>2.7762011697060927</v>
      </c>
      <c r="L68" s="12">
        <v>324184</v>
      </c>
    </row>
    <row r="69" spans="2:12" ht="15" thickBot="1" x14ac:dyDescent="0.25">
      <c r="B69" s="56" t="s">
        <v>197</v>
      </c>
      <c r="C69" s="102">
        <f t="shared" si="2"/>
        <v>2.9987847517348678</v>
      </c>
      <c r="D69" s="102">
        <f t="shared" si="2"/>
        <v>2.9802737347488502</v>
      </c>
      <c r="E69" s="102">
        <f t="shared" si="2"/>
        <v>2.4660788184705806</v>
      </c>
      <c r="F69" s="102">
        <f t="shared" si="2"/>
        <v>3.0070118703953201</v>
      </c>
      <c r="G69" s="102">
        <f t="shared" si="3"/>
        <v>2.9926144127395289</v>
      </c>
      <c r="H69" s="102">
        <f t="shared" si="3"/>
        <v>2.7601983105817509</v>
      </c>
      <c r="L69" s="12">
        <v>48619695</v>
      </c>
    </row>
    <row r="70" spans="2:12" ht="13.5" thickBot="1" x14ac:dyDescent="0.25">
      <c r="C70" s="101"/>
      <c r="D70" s="101"/>
      <c r="E70" s="101"/>
      <c r="F70" s="101"/>
    </row>
    <row r="71" spans="2:12" ht="13.5" thickBot="1" x14ac:dyDescent="0.25">
      <c r="C71" s="101"/>
      <c r="D71" s="101"/>
      <c r="E71" s="101"/>
      <c r="F71" s="101"/>
      <c r="G71" s="101"/>
    </row>
  </sheetData>
  <phoneticPr fontId="0" type="noConversion"/>
  <pageMargins left="0.78740157480314965" right="0.78740157480314965" top="0.98425196850393704" bottom="0.98425196850393704" header="0" footer="0"/>
  <pageSetup paperSize="9"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DF6A0-F3CB-4BC9-A991-D55D30459AA7}">
  <sheetPr codeName="Hoja8"/>
  <dimension ref="A1:N74"/>
  <sheetViews>
    <sheetView topLeftCell="A26" zoomScaleNormal="100" workbookViewId="0"/>
  </sheetViews>
  <sheetFormatPr baseColWidth="10" defaultColWidth="11.42578125" defaultRowHeight="12.75" x14ac:dyDescent="0.2"/>
  <cols>
    <col min="1" max="1" width="10.42578125" style="12" customWidth="1"/>
    <col min="2" max="2" width="35.42578125" style="12" customWidth="1"/>
    <col min="3" max="10" width="12.42578125" style="12" customWidth="1"/>
    <col min="11" max="11" width="11.85546875" style="12" customWidth="1"/>
    <col min="12" max="12" width="0.42578125" style="12" hidden="1" customWidth="1"/>
    <col min="13" max="13" width="13.5703125" style="12" customWidth="1"/>
    <col min="14" max="14" width="11.5703125" style="12" customWidth="1"/>
    <col min="15" max="15" width="16.140625" style="12" customWidth="1"/>
    <col min="16" max="16" width="13.42578125" style="12" customWidth="1"/>
    <col min="17" max="17" width="11.42578125" style="12" customWidth="1"/>
    <col min="18" max="61" width="12.42578125" style="12" customWidth="1"/>
    <col min="62" max="16384" width="11.42578125" style="12"/>
  </cols>
  <sheetData>
    <row r="1" spans="1:8" ht="15" x14ac:dyDescent="0.2">
      <c r="C1" s="52"/>
      <c r="D1" s="52"/>
    </row>
    <row r="2" spans="1:8" ht="40.5" customHeight="1" x14ac:dyDescent="0.2">
      <c r="B2" s="10"/>
      <c r="C2" s="20"/>
      <c r="D2" s="52"/>
    </row>
    <row r="3" spans="1:8" ht="27.95" customHeight="1" x14ac:dyDescent="0.2">
      <c r="B3" s="53"/>
      <c r="C3" s="11"/>
    </row>
    <row r="5" spans="1:8" ht="39" customHeight="1" x14ac:dyDescent="0.2">
      <c r="C5" s="38" t="s">
        <v>103</v>
      </c>
      <c r="D5" s="38" t="s">
        <v>104</v>
      </c>
      <c r="E5" s="38" t="s">
        <v>105</v>
      </c>
      <c r="F5" s="60" t="s">
        <v>106</v>
      </c>
      <c r="G5" s="38" t="s">
        <v>107</v>
      </c>
      <c r="H5" s="38" t="s">
        <v>316</v>
      </c>
    </row>
    <row r="6" spans="1:8" ht="17.100000000000001" customHeight="1" thickBot="1" x14ac:dyDescent="0.25">
      <c r="B6" s="54" t="s">
        <v>180</v>
      </c>
      <c r="C6" s="40">
        <v>52</v>
      </c>
      <c r="D6" s="40">
        <v>61</v>
      </c>
      <c r="E6" s="40">
        <v>43</v>
      </c>
      <c r="F6" s="40">
        <v>34</v>
      </c>
      <c r="G6" s="40">
        <v>10</v>
      </c>
      <c r="H6" s="40">
        <v>29</v>
      </c>
    </row>
    <row r="7" spans="1:8" ht="17.100000000000001" customHeight="1" thickBot="1" x14ac:dyDescent="0.25">
      <c r="B7" s="54" t="s">
        <v>181</v>
      </c>
      <c r="C7" s="40">
        <v>4</v>
      </c>
      <c r="D7" s="40">
        <v>9</v>
      </c>
      <c r="E7" s="40">
        <v>1</v>
      </c>
      <c r="F7" s="40">
        <v>1</v>
      </c>
      <c r="G7" s="40">
        <v>4</v>
      </c>
      <c r="H7" s="40">
        <v>6</v>
      </c>
    </row>
    <row r="8" spans="1:8" ht="17.100000000000001" customHeight="1" thickBot="1" x14ac:dyDescent="0.25">
      <c r="B8" s="54" t="s">
        <v>182</v>
      </c>
      <c r="C8" s="40">
        <v>37</v>
      </c>
      <c r="D8" s="40">
        <v>26</v>
      </c>
      <c r="E8" s="40">
        <v>31</v>
      </c>
      <c r="F8" s="40">
        <v>34</v>
      </c>
      <c r="G8" s="40">
        <v>23</v>
      </c>
      <c r="H8" s="40">
        <v>3</v>
      </c>
    </row>
    <row r="9" spans="1:8" ht="17.100000000000001" customHeight="1" thickBot="1" x14ac:dyDescent="0.25">
      <c r="B9" s="54" t="s">
        <v>183</v>
      </c>
      <c r="C9" s="40">
        <v>3</v>
      </c>
      <c r="D9" s="40">
        <v>1</v>
      </c>
      <c r="E9" s="40">
        <v>0</v>
      </c>
      <c r="F9" s="40">
        <v>148</v>
      </c>
      <c r="G9" s="40">
        <v>9</v>
      </c>
      <c r="H9" s="40">
        <v>8</v>
      </c>
    </row>
    <row r="10" spans="1:8" ht="17.100000000000001" customHeight="1" thickBot="1" x14ac:dyDescent="0.25">
      <c r="B10" s="54" t="s">
        <v>184</v>
      </c>
      <c r="C10" s="40">
        <v>3</v>
      </c>
      <c r="D10" s="40">
        <v>26</v>
      </c>
      <c r="E10" s="40">
        <v>1</v>
      </c>
      <c r="F10" s="40">
        <v>6</v>
      </c>
      <c r="G10" s="40">
        <v>15</v>
      </c>
      <c r="H10" s="40">
        <v>6</v>
      </c>
    </row>
    <row r="11" spans="1:8" ht="17.100000000000001" customHeight="1" thickBot="1" x14ac:dyDescent="0.25">
      <c r="A11" s="67"/>
      <c r="B11" s="54" t="s">
        <v>185</v>
      </c>
      <c r="C11" s="40">
        <v>3</v>
      </c>
      <c r="D11" s="40">
        <v>1</v>
      </c>
      <c r="E11" s="40">
        <v>1</v>
      </c>
      <c r="F11" s="40">
        <v>5</v>
      </c>
      <c r="G11" s="40">
        <v>12</v>
      </c>
      <c r="H11" s="40">
        <v>12</v>
      </c>
    </row>
    <row r="12" spans="1:8" ht="17.100000000000001" customHeight="1" thickBot="1" x14ac:dyDescent="0.25">
      <c r="A12" s="67"/>
      <c r="B12" s="54" t="s">
        <v>186</v>
      </c>
      <c r="C12" s="40">
        <v>25</v>
      </c>
      <c r="D12" s="40">
        <v>20</v>
      </c>
      <c r="E12" s="40">
        <v>18</v>
      </c>
      <c r="F12" s="40">
        <v>25</v>
      </c>
      <c r="G12" s="40">
        <v>16</v>
      </c>
      <c r="H12" s="40">
        <v>19</v>
      </c>
    </row>
    <row r="13" spans="1:8" ht="17.100000000000001" customHeight="1" thickBot="1" x14ac:dyDescent="0.25">
      <c r="A13" s="67"/>
      <c r="B13" s="54" t="s">
        <v>187</v>
      </c>
      <c r="C13" s="40">
        <v>27</v>
      </c>
      <c r="D13" s="40">
        <v>19</v>
      </c>
      <c r="E13" s="40">
        <v>20</v>
      </c>
      <c r="F13" s="40">
        <v>28</v>
      </c>
      <c r="G13" s="40">
        <v>30</v>
      </c>
      <c r="H13" s="40">
        <v>22</v>
      </c>
    </row>
    <row r="14" spans="1:8" ht="17.100000000000001" customHeight="1" thickBot="1" x14ac:dyDescent="0.25">
      <c r="A14" s="67"/>
      <c r="B14" s="54" t="s">
        <v>188</v>
      </c>
      <c r="C14" s="40">
        <v>306</v>
      </c>
      <c r="D14" s="40">
        <v>539</v>
      </c>
      <c r="E14" s="40">
        <v>369</v>
      </c>
      <c r="F14" s="40">
        <v>357</v>
      </c>
      <c r="G14" s="40">
        <v>414</v>
      </c>
      <c r="H14" s="40">
        <v>384</v>
      </c>
    </row>
    <row r="15" spans="1:8" ht="17.100000000000001" customHeight="1" thickBot="1" x14ac:dyDescent="0.25">
      <c r="A15" s="67"/>
      <c r="B15" s="54" t="s">
        <v>189</v>
      </c>
      <c r="C15" s="40">
        <v>76</v>
      </c>
      <c r="D15" s="40">
        <v>58</v>
      </c>
      <c r="E15" s="40">
        <v>62</v>
      </c>
      <c r="F15" s="40">
        <v>87</v>
      </c>
      <c r="G15" s="40">
        <v>64</v>
      </c>
      <c r="H15" s="40">
        <v>58</v>
      </c>
    </row>
    <row r="16" spans="1:8" ht="17.100000000000001" customHeight="1" thickBot="1" x14ac:dyDescent="0.25">
      <c r="B16" s="54" t="s">
        <v>190</v>
      </c>
      <c r="C16" s="40">
        <v>18</v>
      </c>
      <c r="D16" s="40">
        <v>30</v>
      </c>
      <c r="E16" s="40">
        <v>30</v>
      </c>
      <c r="F16" s="40">
        <v>35</v>
      </c>
      <c r="G16" s="40">
        <v>26</v>
      </c>
      <c r="H16" s="40">
        <v>47</v>
      </c>
    </row>
    <row r="17" spans="1:8" ht="17.100000000000001" customHeight="1" thickBot="1" x14ac:dyDescent="0.25">
      <c r="B17" s="54" t="s">
        <v>191</v>
      </c>
      <c r="C17" s="40">
        <v>45</v>
      </c>
      <c r="D17" s="40">
        <v>22</v>
      </c>
      <c r="E17" s="40">
        <v>16</v>
      </c>
      <c r="F17" s="40">
        <v>8</v>
      </c>
      <c r="G17" s="40">
        <v>14</v>
      </c>
      <c r="H17" s="40">
        <v>31</v>
      </c>
    </row>
    <row r="18" spans="1:8" ht="17.100000000000001" customHeight="1" thickBot="1" x14ac:dyDescent="0.25">
      <c r="B18" s="54" t="s">
        <v>192</v>
      </c>
      <c r="C18" s="40">
        <v>71</v>
      </c>
      <c r="D18" s="40">
        <v>57</v>
      </c>
      <c r="E18" s="40">
        <v>31</v>
      </c>
      <c r="F18" s="40">
        <v>34</v>
      </c>
      <c r="G18" s="40">
        <v>50</v>
      </c>
      <c r="H18" s="40">
        <v>52</v>
      </c>
    </row>
    <row r="19" spans="1:8" ht="17.100000000000001" customHeight="1" thickBot="1" x14ac:dyDescent="0.25">
      <c r="B19" s="54" t="s">
        <v>193</v>
      </c>
      <c r="C19" s="40">
        <v>11</v>
      </c>
      <c r="D19" s="40">
        <v>19</v>
      </c>
      <c r="E19" s="40">
        <v>6</v>
      </c>
      <c r="F19" s="40">
        <v>7</v>
      </c>
      <c r="G19" s="40">
        <v>11</v>
      </c>
      <c r="H19" s="40">
        <v>17</v>
      </c>
    </row>
    <row r="20" spans="1:8" ht="17.100000000000001" customHeight="1" thickBot="1" x14ac:dyDescent="0.25">
      <c r="B20" s="54" t="s">
        <v>194</v>
      </c>
      <c r="C20" s="40">
        <v>9</v>
      </c>
      <c r="D20" s="40">
        <v>8</v>
      </c>
      <c r="E20" s="40">
        <v>10</v>
      </c>
      <c r="F20" s="40">
        <v>7</v>
      </c>
      <c r="G20" s="40">
        <v>3</v>
      </c>
      <c r="H20" s="40">
        <v>7</v>
      </c>
    </row>
    <row r="21" spans="1:8" ht="17.100000000000001" customHeight="1" thickBot="1" x14ac:dyDescent="0.25">
      <c r="B21" s="54" t="s">
        <v>195</v>
      </c>
      <c r="C21" s="40">
        <v>6</v>
      </c>
      <c r="D21" s="40">
        <v>6</v>
      </c>
      <c r="E21" s="40">
        <v>1</v>
      </c>
      <c r="F21" s="40">
        <v>26</v>
      </c>
      <c r="G21" s="40">
        <v>22</v>
      </c>
      <c r="H21" s="40">
        <v>49</v>
      </c>
    </row>
    <row r="22" spans="1:8" ht="17.100000000000001" customHeight="1" thickBot="1" x14ac:dyDescent="0.25">
      <c r="B22" s="54" t="s">
        <v>196</v>
      </c>
      <c r="C22" s="40">
        <v>2</v>
      </c>
      <c r="D22" s="40">
        <v>1</v>
      </c>
      <c r="E22" s="40">
        <v>3</v>
      </c>
      <c r="F22" s="40">
        <v>0</v>
      </c>
      <c r="G22" s="40">
        <v>6</v>
      </c>
      <c r="H22" s="40">
        <v>3</v>
      </c>
    </row>
    <row r="23" spans="1:8" ht="17.100000000000001" customHeight="1" thickBot="1" x14ac:dyDescent="0.25">
      <c r="B23" s="56" t="s">
        <v>197</v>
      </c>
      <c r="C23" s="57">
        <v>698</v>
      </c>
      <c r="D23" s="57">
        <v>903</v>
      </c>
      <c r="E23" s="57">
        <v>643</v>
      </c>
      <c r="F23" s="57">
        <v>842</v>
      </c>
      <c r="G23" s="57">
        <v>729</v>
      </c>
      <c r="H23" s="57">
        <v>753</v>
      </c>
    </row>
    <row r="24" spans="1:8" ht="33" customHeight="1" x14ac:dyDescent="0.2">
      <c r="C24" s="18"/>
      <c r="G24" s="18"/>
      <c r="H24" s="13"/>
    </row>
    <row r="25" spans="1:8" ht="30.75" customHeight="1" x14ac:dyDescent="0.2">
      <c r="B25" s="58"/>
      <c r="C25" s="58"/>
      <c r="D25" s="58"/>
      <c r="E25" s="58"/>
      <c r="F25" s="63"/>
      <c r="G25" s="63"/>
    </row>
    <row r="26" spans="1:8" ht="15.75" customHeight="1" x14ac:dyDescent="0.2"/>
    <row r="27" spans="1:8" s="59" customFormat="1" ht="39" customHeight="1" x14ac:dyDescent="0.2">
      <c r="A27" s="12"/>
      <c r="C27" s="39" t="s">
        <v>107</v>
      </c>
      <c r="D27" s="39" t="s">
        <v>316</v>
      </c>
    </row>
    <row r="28" spans="1:8" ht="17.100000000000001" customHeight="1" thickBot="1" x14ac:dyDescent="0.25">
      <c r="B28" s="54" t="s">
        <v>180</v>
      </c>
      <c r="C28" s="36">
        <f>+IF(C6&gt;0,(G6-C6)/C6,"-")</f>
        <v>-0.80769230769230771</v>
      </c>
      <c r="D28" s="36">
        <f>+IF(D6&gt;0,(H6-D6)/D6,"-")</f>
        <v>-0.52459016393442626</v>
      </c>
    </row>
    <row r="29" spans="1:8" ht="17.100000000000001" customHeight="1" thickBot="1" x14ac:dyDescent="0.25">
      <c r="B29" s="54" t="s">
        <v>181</v>
      </c>
      <c r="C29" s="36">
        <f t="shared" ref="C29:C44" si="0">+IF(C7&gt;0,(G7-C7)/C7,"-")</f>
        <v>0</v>
      </c>
      <c r="D29" s="36">
        <f t="shared" ref="D29:D45" si="1">+IF(D7&gt;0,(H7-D7)/D7,"-")</f>
        <v>-0.33333333333333331</v>
      </c>
    </row>
    <row r="30" spans="1:8" ht="17.100000000000001" customHeight="1" thickBot="1" x14ac:dyDescent="0.25">
      <c r="B30" s="54" t="s">
        <v>182</v>
      </c>
      <c r="C30" s="36">
        <f t="shared" si="0"/>
        <v>-0.3783783783783784</v>
      </c>
      <c r="D30" s="36">
        <f t="shared" si="1"/>
        <v>-0.88461538461538458</v>
      </c>
    </row>
    <row r="31" spans="1:8" ht="17.100000000000001" customHeight="1" thickBot="1" x14ac:dyDescent="0.25">
      <c r="B31" s="54" t="s">
        <v>183</v>
      </c>
      <c r="C31" s="36">
        <f t="shared" si="0"/>
        <v>2</v>
      </c>
      <c r="D31" s="36">
        <f t="shared" si="1"/>
        <v>7</v>
      </c>
    </row>
    <row r="32" spans="1:8" ht="17.100000000000001" customHeight="1" thickBot="1" x14ac:dyDescent="0.25">
      <c r="B32" s="54" t="s">
        <v>184</v>
      </c>
      <c r="C32" s="36">
        <f t="shared" si="0"/>
        <v>4</v>
      </c>
      <c r="D32" s="36">
        <f t="shared" si="1"/>
        <v>-0.76923076923076927</v>
      </c>
    </row>
    <row r="33" spans="2:7" ht="17.100000000000001" customHeight="1" thickBot="1" x14ac:dyDescent="0.25">
      <c r="B33" s="54" t="s">
        <v>185</v>
      </c>
      <c r="C33" s="36">
        <f t="shared" si="0"/>
        <v>3</v>
      </c>
      <c r="D33" s="36">
        <f t="shared" si="1"/>
        <v>11</v>
      </c>
    </row>
    <row r="34" spans="2:7" ht="17.100000000000001" customHeight="1" thickBot="1" x14ac:dyDescent="0.25">
      <c r="B34" s="54" t="s">
        <v>186</v>
      </c>
      <c r="C34" s="36">
        <f t="shared" si="0"/>
        <v>-0.36</v>
      </c>
      <c r="D34" s="36">
        <f t="shared" si="1"/>
        <v>-0.05</v>
      </c>
    </row>
    <row r="35" spans="2:7" ht="17.100000000000001" customHeight="1" thickBot="1" x14ac:dyDescent="0.25">
      <c r="B35" s="54" t="s">
        <v>187</v>
      </c>
      <c r="C35" s="36">
        <f t="shared" si="0"/>
        <v>0.1111111111111111</v>
      </c>
      <c r="D35" s="36">
        <f t="shared" si="1"/>
        <v>0.15789473684210525</v>
      </c>
    </row>
    <row r="36" spans="2:7" ht="17.100000000000001" customHeight="1" thickBot="1" x14ac:dyDescent="0.25">
      <c r="B36" s="54" t="s">
        <v>188</v>
      </c>
      <c r="C36" s="36">
        <f t="shared" si="0"/>
        <v>0.35294117647058826</v>
      </c>
      <c r="D36" s="36">
        <f t="shared" si="1"/>
        <v>-0.28756957328385901</v>
      </c>
    </row>
    <row r="37" spans="2:7" ht="17.100000000000001" customHeight="1" thickBot="1" x14ac:dyDescent="0.25">
      <c r="B37" s="54" t="s">
        <v>189</v>
      </c>
      <c r="C37" s="36">
        <f t="shared" si="0"/>
        <v>-0.15789473684210525</v>
      </c>
      <c r="D37" s="36">
        <f t="shared" si="1"/>
        <v>0</v>
      </c>
    </row>
    <row r="38" spans="2:7" ht="17.100000000000001" customHeight="1" thickBot="1" x14ac:dyDescent="0.25">
      <c r="B38" s="54" t="s">
        <v>190</v>
      </c>
      <c r="C38" s="36">
        <f t="shared" si="0"/>
        <v>0.44444444444444442</v>
      </c>
      <c r="D38" s="36">
        <f t="shared" si="1"/>
        <v>0.56666666666666665</v>
      </c>
    </row>
    <row r="39" spans="2:7" ht="17.100000000000001" customHeight="1" thickBot="1" x14ac:dyDescent="0.25">
      <c r="B39" s="54" t="s">
        <v>191</v>
      </c>
      <c r="C39" s="36">
        <f t="shared" si="0"/>
        <v>-0.68888888888888888</v>
      </c>
      <c r="D39" s="36">
        <f t="shared" si="1"/>
        <v>0.40909090909090912</v>
      </c>
    </row>
    <row r="40" spans="2:7" ht="17.100000000000001" customHeight="1" thickBot="1" x14ac:dyDescent="0.25">
      <c r="B40" s="54" t="s">
        <v>192</v>
      </c>
      <c r="C40" s="36">
        <f t="shared" si="0"/>
        <v>-0.29577464788732394</v>
      </c>
      <c r="D40" s="36">
        <f t="shared" si="1"/>
        <v>-8.771929824561403E-2</v>
      </c>
    </row>
    <row r="41" spans="2:7" ht="17.100000000000001" customHeight="1" thickBot="1" x14ac:dyDescent="0.25">
      <c r="B41" s="54" t="s">
        <v>193</v>
      </c>
      <c r="C41" s="36">
        <f t="shared" si="0"/>
        <v>0</v>
      </c>
      <c r="D41" s="36">
        <f t="shared" si="1"/>
        <v>-0.10526315789473684</v>
      </c>
    </row>
    <row r="42" spans="2:7" ht="17.100000000000001" customHeight="1" thickBot="1" x14ac:dyDescent="0.25">
      <c r="B42" s="54" t="s">
        <v>194</v>
      </c>
      <c r="C42" s="36">
        <f t="shared" si="0"/>
        <v>-0.66666666666666663</v>
      </c>
      <c r="D42" s="36">
        <f t="shared" si="1"/>
        <v>-0.125</v>
      </c>
    </row>
    <row r="43" spans="2:7" ht="17.100000000000001" customHeight="1" thickBot="1" x14ac:dyDescent="0.25">
      <c r="B43" s="54" t="s">
        <v>195</v>
      </c>
      <c r="C43" s="36">
        <f t="shared" si="0"/>
        <v>2.6666666666666665</v>
      </c>
      <c r="D43" s="36">
        <f t="shared" si="1"/>
        <v>7.166666666666667</v>
      </c>
    </row>
    <row r="44" spans="2:7" ht="17.100000000000001" customHeight="1" thickBot="1" x14ac:dyDescent="0.25">
      <c r="B44" s="54" t="s">
        <v>196</v>
      </c>
      <c r="C44" s="36">
        <f t="shared" si="0"/>
        <v>2</v>
      </c>
      <c r="D44" s="36">
        <f t="shared" si="1"/>
        <v>2</v>
      </c>
    </row>
    <row r="45" spans="2:7" ht="17.100000000000001" customHeight="1" thickBot="1" x14ac:dyDescent="0.25">
      <c r="B45" s="56" t="s">
        <v>197</v>
      </c>
      <c r="C45" s="64">
        <f t="shared" ref="C45" si="2">+(G23-C23)/C23</f>
        <v>4.4412607449856735E-2</v>
      </c>
      <c r="D45" s="64">
        <f t="shared" si="1"/>
        <v>-0.16611295681063123</v>
      </c>
    </row>
    <row r="47" spans="2:7" x14ac:dyDescent="0.2">
      <c r="B47" s="66" t="s">
        <v>201</v>
      </c>
      <c r="C47" s="66"/>
      <c r="D47" s="66"/>
      <c r="E47" s="66"/>
      <c r="F47" s="66"/>
      <c r="G47" s="66"/>
    </row>
    <row r="48" spans="2:7" x14ac:dyDescent="0.2">
      <c r="B48" s="66" t="s">
        <v>202</v>
      </c>
      <c r="C48" s="66"/>
      <c r="D48" s="66"/>
      <c r="E48" s="66"/>
      <c r="F48" s="66"/>
      <c r="G48" s="66"/>
    </row>
    <row r="53" spans="2:14" ht="39" customHeight="1" x14ac:dyDescent="0.2">
      <c r="C53" s="38" t="s">
        <v>103</v>
      </c>
      <c r="D53" s="38" t="s">
        <v>104</v>
      </c>
      <c r="E53" s="38" t="s">
        <v>105</v>
      </c>
      <c r="F53" s="60" t="s">
        <v>106</v>
      </c>
      <c r="G53" s="38" t="s">
        <v>107</v>
      </c>
      <c r="H53" s="38" t="s">
        <v>316</v>
      </c>
      <c r="K53" s="110"/>
      <c r="L53" s="121">
        <v>45292</v>
      </c>
      <c r="N53" s="118"/>
    </row>
    <row r="54" spans="2:14" ht="15" thickBot="1" x14ac:dyDescent="0.25">
      <c r="B54" s="54" t="s">
        <v>180</v>
      </c>
      <c r="C54" s="101">
        <f t="shared" ref="C54:H63" si="3">+C6/$L54*100000</f>
        <v>0.59084020431254269</v>
      </c>
      <c r="D54" s="101">
        <f t="shared" si="3"/>
        <v>0.69310100890509807</v>
      </c>
      <c r="E54" s="101">
        <f t="shared" si="3"/>
        <v>0.48857939971998721</v>
      </c>
      <c r="F54" s="101">
        <f t="shared" si="3"/>
        <v>0.38631859512743177</v>
      </c>
      <c r="G54" s="101">
        <f t="shared" si="3"/>
        <v>0.11362311621395051</v>
      </c>
      <c r="H54" s="101">
        <f t="shared" si="3"/>
        <v>0.32950703702045647</v>
      </c>
      <c r="K54" s="109"/>
      <c r="L54" s="12">
        <v>8801026</v>
      </c>
    </row>
    <row r="55" spans="2:14" ht="15" thickBot="1" x14ac:dyDescent="0.25">
      <c r="B55" s="54" t="s">
        <v>181</v>
      </c>
      <c r="C55" s="101">
        <f t="shared" si="3"/>
        <v>0.29594751666739416</v>
      </c>
      <c r="D55" s="101">
        <f t="shared" si="3"/>
        <v>0.66588191250163697</v>
      </c>
      <c r="E55" s="101">
        <f t="shared" si="3"/>
        <v>7.398687916684854E-2</v>
      </c>
      <c r="F55" s="101">
        <f t="shared" si="3"/>
        <v>7.398687916684854E-2</v>
      </c>
      <c r="G55" s="101">
        <f t="shared" si="3"/>
        <v>0.29594751666739416</v>
      </c>
      <c r="H55" s="101">
        <f t="shared" ref="H55" si="4">+H7/$L55*100000</f>
        <v>0.4439212750010913</v>
      </c>
      <c r="K55" s="109"/>
      <c r="L55" s="12">
        <v>1351591</v>
      </c>
    </row>
    <row r="56" spans="2:14" ht="15" thickBot="1" x14ac:dyDescent="0.25">
      <c r="B56" s="54" t="s">
        <v>182</v>
      </c>
      <c r="C56" s="101">
        <f t="shared" si="3"/>
        <v>3.6648213795774365</v>
      </c>
      <c r="D56" s="101">
        <f t="shared" si="3"/>
        <v>2.5752798883517118</v>
      </c>
      <c r="E56" s="101">
        <f t="shared" si="3"/>
        <v>3.0705260207270411</v>
      </c>
      <c r="F56" s="101">
        <f t="shared" si="3"/>
        <v>3.3676737001522388</v>
      </c>
      <c r="G56" s="101">
        <f t="shared" si="3"/>
        <v>2.2781322089265146</v>
      </c>
      <c r="H56" s="101">
        <f t="shared" ref="H56" si="5">+H8/$L56*100000</f>
        <v>0.29714767942519749</v>
      </c>
      <c r="K56" s="109"/>
      <c r="L56" s="12">
        <v>1009599</v>
      </c>
    </row>
    <row r="57" spans="2:14" ht="15" thickBot="1" x14ac:dyDescent="0.25">
      <c r="B57" s="54" t="s">
        <v>183</v>
      </c>
      <c r="C57" s="101">
        <f t="shared" si="3"/>
        <v>0.24355235726208183</v>
      </c>
      <c r="D57" s="101">
        <f t="shared" si="3"/>
        <v>8.1184119087360604E-2</v>
      </c>
      <c r="E57" s="101">
        <f t="shared" si="3"/>
        <v>0</v>
      </c>
      <c r="F57" s="101">
        <f t="shared" si="3"/>
        <v>12.015249624929371</v>
      </c>
      <c r="G57" s="101">
        <f t="shared" si="3"/>
        <v>0.7306570717862455</v>
      </c>
      <c r="H57" s="101">
        <f t="shared" ref="H57" si="6">+H9/$L57*100000</f>
        <v>0.64947295269888483</v>
      </c>
      <c r="K57" s="109"/>
      <c r="L57" s="12">
        <v>1231768</v>
      </c>
    </row>
    <row r="58" spans="2:14" ht="15" thickBot="1" x14ac:dyDescent="0.25">
      <c r="B58" s="54" t="s">
        <v>184</v>
      </c>
      <c r="C58" s="101">
        <f t="shared" si="3"/>
        <v>0.13400311065887544</v>
      </c>
      <c r="D58" s="101">
        <f t="shared" si="3"/>
        <v>1.1613602923769204</v>
      </c>
      <c r="E58" s="101">
        <f t="shared" si="3"/>
        <v>4.4667703552958474E-2</v>
      </c>
      <c r="F58" s="101">
        <f t="shared" si="3"/>
        <v>0.26800622131775087</v>
      </c>
      <c r="G58" s="101">
        <f t="shared" si="3"/>
        <v>0.67001555329437712</v>
      </c>
      <c r="H58" s="101">
        <f t="shared" ref="H58" si="7">+H10/$L58*100000</f>
        <v>0.26800622131775087</v>
      </c>
      <c r="K58" s="109"/>
      <c r="L58" s="12">
        <v>2238754</v>
      </c>
    </row>
    <row r="59" spans="2:14" ht="15" thickBot="1" x14ac:dyDescent="0.25">
      <c r="B59" s="54" t="s">
        <v>185</v>
      </c>
      <c r="C59" s="101">
        <f t="shared" si="3"/>
        <v>0.50774222265850444</v>
      </c>
      <c r="D59" s="101">
        <f t="shared" si="3"/>
        <v>0.16924740755283479</v>
      </c>
      <c r="E59" s="101">
        <f t="shared" si="3"/>
        <v>0.16924740755283479</v>
      </c>
      <c r="F59" s="101">
        <f t="shared" si="3"/>
        <v>0.84623703776417403</v>
      </c>
      <c r="G59" s="101">
        <f t="shared" si="3"/>
        <v>2.0309688906340178</v>
      </c>
      <c r="H59" s="101">
        <f t="shared" ref="H59" si="8">+H11/$L59*100000</f>
        <v>2.0309688906340178</v>
      </c>
      <c r="K59" s="109"/>
      <c r="L59" s="12">
        <v>590851</v>
      </c>
    </row>
    <row r="60" spans="2:14" ht="15" thickBot="1" x14ac:dyDescent="0.25">
      <c r="B60" s="54" t="s">
        <v>199</v>
      </c>
      <c r="C60" s="101">
        <f t="shared" si="3"/>
        <v>1.0452894657400105</v>
      </c>
      <c r="D60" s="101">
        <f t="shared" si="3"/>
        <v>0.83623157259200842</v>
      </c>
      <c r="E60" s="101">
        <f t="shared" si="3"/>
        <v>0.75260841533280765</v>
      </c>
      <c r="F60" s="101">
        <f t="shared" si="3"/>
        <v>1.0452894657400105</v>
      </c>
      <c r="G60" s="101">
        <f t="shared" si="3"/>
        <v>0.66898525807360676</v>
      </c>
      <c r="H60" s="101">
        <f t="shared" ref="H60" si="9">+H12/$L60*100000</f>
        <v>0.79441999396240803</v>
      </c>
      <c r="K60" s="109"/>
      <c r="L60" s="12">
        <v>2391682</v>
      </c>
    </row>
    <row r="61" spans="2:14" ht="15" thickBot="1" x14ac:dyDescent="0.25">
      <c r="B61" s="54" t="s">
        <v>187</v>
      </c>
      <c r="C61" s="101">
        <f t="shared" si="3"/>
        <v>1.2830059213099205</v>
      </c>
      <c r="D61" s="101">
        <f t="shared" si="3"/>
        <v>0.90285601869957377</v>
      </c>
      <c r="E61" s="101">
        <f t="shared" si="3"/>
        <v>0.95037475652586711</v>
      </c>
      <c r="F61" s="101">
        <f t="shared" si="3"/>
        <v>1.3305246591362139</v>
      </c>
      <c r="G61" s="101">
        <f t="shared" si="3"/>
        <v>1.4255621347888006</v>
      </c>
      <c r="H61" s="101">
        <f t="shared" ref="H61" si="10">+H13/$L61*100000</f>
        <v>1.0454122321784538</v>
      </c>
      <c r="K61" s="109"/>
      <c r="L61" s="12">
        <v>2104433</v>
      </c>
    </row>
    <row r="62" spans="2:14" ht="15" thickBot="1" x14ac:dyDescent="0.25">
      <c r="B62" s="54" t="s">
        <v>188</v>
      </c>
      <c r="C62" s="101">
        <f t="shared" si="3"/>
        <v>3.8191609802563109</v>
      </c>
      <c r="D62" s="101">
        <f t="shared" si="3"/>
        <v>6.7272149292750054</v>
      </c>
      <c r="E62" s="101">
        <f t="shared" si="3"/>
        <v>4.6054588291326102</v>
      </c>
      <c r="F62" s="101">
        <f t="shared" si="3"/>
        <v>4.4556878102990289</v>
      </c>
      <c r="G62" s="101">
        <f t="shared" si="3"/>
        <v>5.1671001497585385</v>
      </c>
      <c r="H62" s="101">
        <f t="shared" ref="H62" si="11">+H14/$L62*100000</f>
        <v>4.7926726026745863</v>
      </c>
      <c r="K62" s="109"/>
      <c r="L62" s="12">
        <v>8012231</v>
      </c>
    </row>
    <row r="63" spans="2:14" ht="15" thickBot="1" x14ac:dyDescent="0.25">
      <c r="B63" s="54" t="s">
        <v>200</v>
      </c>
      <c r="C63" s="101">
        <f t="shared" si="3"/>
        <v>1.4287634522308919</v>
      </c>
      <c r="D63" s="101">
        <f t="shared" si="3"/>
        <v>1.0903721082814701</v>
      </c>
      <c r="E63" s="101">
        <f t="shared" si="3"/>
        <v>1.1655701847146749</v>
      </c>
      <c r="F63" s="101">
        <f t="shared" si="3"/>
        <v>1.6355581624222053</v>
      </c>
      <c r="G63" s="101">
        <f t="shared" si="3"/>
        <v>1.2031692229312774</v>
      </c>
      <c r="H63" s="101">
        <f t="shared" ref="H63" si="12">+H15/$L63*100000</f>
        <v>1.0903721082814701</v>
      </c>
      <c r="K63" s="109"/>
      <c r="L63" s="12">
        <v>5319285</v>
      </c>
    </row>
    <row r="64" spans="2:14" ht="15" thickBot="1" x14ac:dyDescent="0.25">
      <c r="B64" s="54" t="s">
        <v>190</v>
      </c>
      <c r="C64" s="101">
        <f t="shared" ref="C64:H71" si="13">+C16/$L64*100000</f>
        <v>1.7066771848549467</v>
      </c>
      <c r="D64" s="101">
        <f t="shared" si="13"/>
        <v>2.8444619747582442</v>
      </c>
      <c r="E64" s="101">
        <f t="shared" si="13"/>
        <v>2.8444619747582442</v>
      </c>
      <c r="F64" s="101">
        <f t="shared" si="13"/>
        <v>3.3185389705512849</v>
      </c>
      <c r="G64" s="101">
        <f t="shared" si="13"/>
        <v>2.4652003781238121</v>
      </c>
      <c r="H64" s="101">
        <f t="shared" si="13"/>
        <v>4.4563237604545831</v>
      </c>
      <c r="K64" s="109"/>
      <c r="L64" s="12">
        <v>1054681</v>
      </c>
    </row>
    <row r="65" spans="2:12" ht="15" thickBot="1" x14ac:dyDescent="0.25">
      <c r="B65" s="54" t="s">
        <v>191</v>
      </c>
      <c r="C65" s="101">
        <f t="shared" si="13"/>
        <v>1.6630738112810362</v>
      </c>
      <c r="D65" s="101">
        <f t="shared" si="13"/>
        <v>0.8130583077373954</v>
      </c>
      <c r="E65" s="101">
        <f t="shared" si="13"/>
        <v>0.59131513289992399</v>
      </c>
      <c r="F65" s="101">
        <f t="shared" si="13"/>
        <v>0.29565756644996199</v>
      </c>
      <c r="G65" s="101">
        <f t="shared" si="13"/>
        <v>0.51740074128743352</v>
      </c>
      <c r="H65" s="101">
        <f t="shared" si="13"/>
        <v>1.1456730699936026</v>
      </c>
      <c r="K65" s="109"/>
      <c r="L65" s="12">
        <v>2705833</v>
      </c>
    </row>
    <row r="66" spans="2:12" ht="15" thickBot="1" x14ac:dyDescent="0.25">
      <c r="B66" s="54" t="s">
        <v>192</v>
      </c>
      <c r="C66" s="101">
        <f t="shared" si="13"/>
        <v>1.0129445756675304</v>
      </c>
      <c r="D66" s="101">
        <f t="shared" si="13"/>
        <v>0.81320902553590479</v>
      </c>
      <c r="E66" s="101">
        <f t="shared" si="13"/>
        <v>0.442271575291457</v>
      </c>
      <c r="F66" s="101">
        <f t="shared" si="13"/>
        <v>0.48507205031966244</v>
      </c>
      <c r="G66" s="101">
        <f t="shared" si="13"/>
        <v>0.71334125047009189</v>
      </c>
      <c r="H66" s="101">
        <f t="shared" si="13"/>
        <v>0.74187490048889548</v>
      </c>
      <c r="K66" s="109"/>
      <c r="L66" s="12">
        <v>7009268</v>
      </c>
    </row>
    <row r="67" spans="2:12" ht="15" thickBot="1" x14ac:dyDescent="0.25">
      <c r="B67" s="54" t="s">
        <v>193</v>
      </c>
      <c r="C67" s="101">
        <f t="shared" si="13"/>
        <v>0.70131055816669774</v>
      </c>
      <c r="D67" s="101">
        <f t="shared" si="13"/>
        <v>1.2113546004697504</v>
      </c>
      <c r="E67" s="101">
        <f t="shared" si="13"/>
        <v>0.38253303172728964</v>
      </c>
      <c r="F67" s="101">
        <f t="shared" si="13"/>
        <v>0.44628853701517124</v>
      </c>
      <c r="G67" s="101">
        <f t="shared" si="13"/>
        <v>0.70131055816669774</v>
      </c>
      <c r="H67" s="101">
        <f t="shared" si="13"/>
        <v>1.0838435898939873</v>
      </c>
      <c r="K67" s="109"/>
      <c r="L67" s="12">
        <v>1568492</v>
      </c>
    </row>
    <row r="68" spans="2:12" ht="15" thickBot="1" x14ac:dyDescent="0.25">
      <c r="B68" s="54" t="s">
        <v>194</v>
      </c>
      <c r="C68" s="101">
        <f t="shared" si="13"/>
        <v>1.3267819787626431</v>
      </c>
      <c r="D68" s="101">
        <f t="shared" si="13"/>
        <v>1.1793617589001271</v>
      </c>
      <c r="E68" s="101">
        <f t="shared" si="13"/>
        <v>1.474202198625159</v>
      </c>
      <c r="F68" s="101">
        <f t="shared" si="13"/>
        <v>1.0319415390376114</v>
      </c>
      <c r="G68" s="101">
        <f t="shared" si="13"/>
        <v>0.44226065958754773</v>
      </c>
      <c r="H68" s="101">
        <f t="shared" si="13"/>
        <v>1.0319415390376114</v>
      </c>
      <c r="K68" s="109"/>
      <c r="L68" s="12">
        <v>678333</v>
      </c>
    </row>
    <row r="69" spans="2:12" ht="15" thickBot="1" x14ac:dyDescent="0.25">
      <c r="B69" s="54" t="s">
        <v>195</v>
      </c>
      <c r="C69" s="101">
        <f t="shared" si="13"/>
        <v>0.26933802101195681</v>
      </c>
      <c r="D69" s="101">
        <f t="shared" si="13"/>
        <v>0.26933802101195681</v>
      </c>
      <c r="E69" s="101">
        <f t="shared" si="13"/>
        <v>4.4889670168659468E-2</v>
      </c>
      <c r="F69" s="101">
        <f t="shared" si="13"/>
        <v>1.1671314243851463</v>
      </c>
      <c r="G69" s="101">
        <f t="shared" si="13"/>
        <v>0.98757274371050829</v>
      </c>
      <c r="H69" s="101">
        <f t="shared" si="13"/>
        <v>2.1995938382643141</v>
      </c>
      <c r="K69" s="109"/>
      <c r="L69" s="12">
        <v>2227684</v>
      </c>
    </row>
    <row r="70" spans="2:12" ht="15" thickBot="1" x14ac:dyDescent="0.25">
      <c r="B70" s="54" t="s">
        <v>196</v>
      </c>
      <c r="C70" s="101">
        <f t="shared" si="13"/>
        <v>0.61693359326802066</v>
      </c>
      <c r="D70" s="101">
        <f t="shared" si="13"/>
        <v>0.30846679663401033</v>
      </c>
      <c r="E70" s="101">
        <f t="shared" si="13"/>
        <v>0.92540038990203088</v>
      </c>
      <c r="F70" s="101">
        <f t="shared" si="13"/>
        <v>0</v>
      </c>
      <c r="G70" s="101">
        <f t="shared" si="13"/>
        <v>1.8508007798040618</v>
      </c>
      <c r="H70" s="101">
        <f t="shared" si="13"/>
        <v>0.92540038990203088</v>
      </c>
      <c r="K70" s="109"/>
      <c r="L70" s="12">
        <v>324184</v>
      </c>
    </row>
    <row r="71" spans="2:12" ht="15" thickBot="1" x14ac:dyDescent="0.25">
      <c r="B71" s="56" t="s">
        <v>197</v>
      </c>
      <c r="C71" s="102">
        <f t="shared" si="13"/>
        <v>1.4356322062489284</v>
      </c>
      <c r="D71" s="102">
        <f t="shared" si="13"/>
        <v>1.8572720375971095</v>
      </c>
      <c r="E71" s="102">
        <f t="shared" si="13"/>
        <v>1.3225093246677093</v>
      </c>
      <c r="F71" s="102">
        <f t="shared" si="13"/>
        <v>1.7318084780252117</v>
      </c>
      <c r="G71" s="102">
        <f t="shared" si="13"/>
        <v>1.4993923758674339</v>
      </c>
      <c r="H71" s="102">
        <f t="shared" si="13"/>
        <v>1.5487550878301477</v>
      </c>
      <c r="K71" s="109"/>
      <c r="L71" s="12">
        <v>48619695</v>
      </c>
    </row>
    <row r="72" spans="2:12" ht="13.5" thickBot="1" x14ac:dyDescent="0.25">
      <c r="C72" s="101"/>
      <c r="D72" s="101"/>
      <c r="E72" s="101"/>
      <c r="F72" s="101"/>
      <c r="G72" s="101"/>
    </row>
    <row r="73" spans="2:12" ht="13.5" thickBot="1" x14ac:dyDescent="0.25">
      <c r="C73" s="101"/>
      <c r="D73" s="101"/>
      <c r="E73" s="101"/>
      <c r="F73" s="101"/>
      <c r="G73" s="101"/>
    </row>
    <row r="74" spans="2:12" ht="13.5" thickBot="1" x14ac:dyDescent="0.25">
      <c r="C74" s="101"/>
      <c r="D74" s="101"/>
      <c r="E74" s="101"/>
      <c r="F74" s="101"/>
      <c r="G74" s="101"/>
    </row>
  </sheetData>
  <pageMargins left="0.7" right="0.7" top="0.75" bottom="0.75" header="0.3" footer="0.3"/>
  <pageSetup paperSize="9" orientation="portrait"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7"/>
  <dimension ref="A1:Q74"/>
  <sheetViews>
    <sheetView topLeftCell="A24" zoomScaleNormal="100" workbookViewId="0"/>
  </sheetViews>
  <sheetFormatPr baseColWidth="10" defaultColWidth="11.42578125" defaultRowHeight="12.75" x14ac:dyDescent="0.2"/>
  <cols>
    <col min="1" max="1" width="10.42578125" style="12" customWidth="1"/>
    <col min="2" max="2" width="35.42578125" style="12" customWidth="1"/>
    <col min="3" max="11" width="12.42578125" style="12" customWidth="1"/>
    <col min="12" max="12" width="12.42578125" style="12" hidden="1" customWidth="1"/>
    <col min="13" max="13" width="12.42578125" style="12" customWidth="1"/>
    <col min="14" max="14" width="11.85546875" style="12" customWidth="1"/>
    <col min="15" max="16" width="13.85546875" style="12" hidden="1" customWidth="1"/>
    <col min="17" max="17" width="13" style="12" hidden="1" customWidth="1"/>
    <col min="18" max="62" width="12.42578125" style="12" customWidth="1"/>
    <col min="63" max="16384" width="11.42578125" style="12"/>
  </cols>
  <sheetData>
    <row r="1" spans="1:8" ht="15" x14ac:dyDescent="0.2">
      <c r="C1" s="52"/>
      <c r="D1" s="52"/>
    </row>
    <row r="2" spans="1:8" ht="58.5" customHeight="1" x14ac:dyDescent="0.2">
      <c r="B2" s="10"/>
      <c r="C2" s="20"/>
      <c r="D2" s="52"/>
    </row>
    <row r="3" spans="1:8" ht="27.95" customHeight="1" x14ac:dyDescent="0.2">
      <c r="B3" s="53"/>
      <c r="C3" s="11"/>
    </row>
    <row r="4" spans="1:8" ht="41.25" customHeight="1" x14ac:dyDescent="0.2"/>
    <row r="5" spans="1:8" ht="39" customHeight="1" x14ac:dyDescent="0.2">
      <c r="C5" s="38" t="s">
        <v>103</v>
      </c>
      <c r="D5" s="38" t="s">
        <v>104</v>
      </c>
      <c r="E5" s="38" t="s">
        <v>105</v>
      </c>
      <c r="F5" s="60" t="s">
        <v>106</v>
      </c>
      <c r="G5" s="38" t="s">
        <v>107</v>
      </c>
      <c r="H5" s="38" t="s">
        <v>316</v>
      </c>
    </row>
    <row r="6" spans="1:8" ht="17.100000000000001" customHeight="1" thickBot="1" x14ac:dyDescent="0.25">
      <c r="B6" s="54" t="s">
        <v>180</v>
      </c>
      <c r="C6" s="40">
        <v>1659</v>
      </c>
      <c r="D6" s="40">
        <v>2227</v>
      </c>
      <c r="E6" s="40">
        <v>1735</v>
      </c>
      <c r="F6" s="40">
        <v>2151</v>
      </c>
      <c r="G6" s="40">
        <v>2338</v>
      </c>
      <c r="H6" s="40">
        <v>2865</v>
      </c>
    </row>
    <row r="7" spans="1:8" ht="17.100000000000001" customHeight="1" thickBot="1" x14ac:dyDescent="0.25">
      <c r="B7" s="54" t="s">
        <v>181</v>
      </c>
      <c r="C7" s="40">
        <v>216</v>
      </c>
      <c r="D7" s="40">
        <v>245</v>
      </c>
      <c r="E7" s="40">
        <v>182</v>
      </c>
      <c r="F7" s="40">
        <v>254</v>
      </c>
      <c r="G7" s="40">
        <v>264</v>
      </c>
      <c r="H7" s="40">
        <v>322</v>
      </c>
    </row>
    <row r="8" spans="1:8" ht="17.100000000000001" customHeight="1" thickBot="1" x14ac:dyDescent="0.25">
      <c r="B8" s="54" t="s">
        <v>182</v>
      </c>
      <c r="C8" s="40">
        <v>159</v>
      </c>
      <c r="D8" s="40">
        <v>159</v>
      </c>
      <c r="E8" s="40">
        <v>159</v>
      </c>
      <c r="F8" s="40">
        <v>238</v>
      </c>
      <c r="G8" s="40">
        <v>226</v>
      </c>
      <c r="H8" s="40">
        <v>290</v>
      </c>
    </row>
    <row r="9" spans="1:8" ht="17.100000000000001" customHeight="1" thickBot="1" x14ac:dyDescent="0.25">
      <c r="B9" s="54" t="s">
        <v>183</v>
      </c>
      <c r="C9" s="40">
        <v>271</v>
      </c>
      <c r="D9" s="40">
        <v>356</v>
      </c>
      <c r="E9" s="40">
        <v>266</v>
      </c>
      <c r="F9" s="40">
        <v>219</v>
      </c>
      <c r="G9" s="40">
        <v>382</v>
      </c>
      <c r="H9" s="40">
        <v>534</v>
      </c>
    </row>
    <row r="10" spans="1:8" ht="17.100000000000001" customHeight="1" thickBot="1" x14ac:dyDescent="0.25">
      <c r="B10" s="54" t="s">
        <v>184</v>
      </c>
      <c r="C10" s="40">
        <v>587</v>
      </c>
      <c r="D10" s="40">
        <v>652</v>
      </c>
      <c r="E10" s="40">
        <v>745</v>
      </c>
      <c r="F10" s="40">
        <v>924</v>
      </c>
      <c r="G10" s="40">
        <v>975</v>
      </c>
      <c r="H10" s="40">
        <v>1104</v>
      </c>
    </row>
    <row r="11" spans="1:8" ht="17.100000000000001" customHeight="1" thickBot="1" x14ac:dyDescent="0.25">
      <c r="A11" s="67"/>
      <c r="B11" s="54" t="s">
        <v>185</v>
      </c>
      <c r="C11" s="40">
        <v>84</v>
      </c>
      <c r="D11" s="40">
        <v>122</v>
      </c>
      <c r="E11" s="40">
        <v>76</v>
      </c>
      <c r="F11" s="40">
        <v>91</v>
      </c>
      <c r="G11" s="40">
        <v>87</v>
      </c>
      <c r="H11" s="40">
        <v>132</v>
      </c>
    </row>
    <row r="12" spans="1:8" ht="17.100000000000001" customHeight="1" thickBot="1" x14ac:dyDescent="0.25">
      <c r="A12" s="67"/>
      <c r="B12" s="54" t="s">
        <v>186</v>
      </c>
      <c r="C12" s="40">
        <v>341</v>
      </c>
      <c r="D12" s="40">
        <v>424</v>
      </c>
      <c r="E12" s="40">
        <v>397</v>
      </c>
      <c r="F12" s="40">
        <v>461</v>
      </c>
      <c r="G12" s="40">
        <v>559</v>
      </c>
      <c r="H12" s="40">
        <v>542</v>
      </c>
    </row>
    <row r="13" spans="1:8" ht="17.100000000000001" customHeight="1" thickBot="1" x14ac:dyDescent="0.25">
      <c r="A13" s="67"/>
      <c r="B13" s="54" t="s">
        <v>187</v>
      </c>
      <c r="C13" s="40">
        <v>325</v>
      </c>
      <c r="D13" s="40">
        <v>466</v>
      </c>
      <c r="E13" s="40">
        <v>337</v>
      </c>
      <c r="F13" s="40">
        <v>585</v>
      </c>
      <c r="G13" s="40">
        <v>525</v>
      </c>
      <c r="H13" s="40">
        <v>632</v>
      </c>
    </row>
    <row r="14" spans="1:8" ht="17.100000000000001" customHeight="1" thickBot="1" x14ac:dyDescent="0.25">
      <c r="A14" s="67"/>
      <c r="B14" s="54" t="s">
        <v>188</v>
      </c>
      <c r="C14" s="40">
        <v>2720</v>
      </c>
      <c r="D14" s="40">
        <v>2860</v>
      </c>
      <c r="E14" s="40">
        <v>2502</v>
      </c>
      <c r="F14" s="40">
        <v>2993</v>
      </c>
      <c r="G14" s="40">
        <v>3656</v>
      </c>
      <c r="H14" s="40">
        <v>3548</v>
      </c>
    </row>
    <row r="15" spans="1:8" ht="17.100000000000001" customHeight="1" thickBot="1" x14ac:dyDescent="0.25">
      <c r="A15" s="67"/>
      <c r="B15" s="54" t="s">
        <v>189</v>
      </c>
      <c r="C15" s="40">
        <v>1325</v>
      </c>
      <c r="D15" s="40">
        <v>1735</v>
      </c>
      <c r="E15" s="40">
        <v>1456</v>
      </c>
      <c r="F15" s="40">
        <v>1583</v>
      </c>
      <c r="G15" s="40">
        <v>1866</v>
      </c>
      <c r="H15" s="40">
        <v>2029</v>
      </c>
    </row>
    <row r="16" spans="1:8" ht="17.100000000000001" customHeight="1" thickBot="1" x14ac:dyDescent="0.25">
      <c r="B16" s="54" t="s">
        <v>190</v>
      </c>
      <c r="C16" s="40">
        <v>135</v>
      </c>
      <c r="D16" s="40">
        <v>196</v>
      </c>
      <c r="E16" s="40">
        <v>151</v>
      </c>
      <c r="F16" s="40">
        <v>187</v>
      </c>
      <c r="G16" s="40">
        <v>202</v>
      </c>
      <c r="H16" s="40">
        <v>186</v>
      </c>
    </row>
    <row r="17" spans="1:10" ht="17.100000000000001" customHeight="1" thickBot="1" x14ac:dyDescent="0.25">
      <c r="B17" s="54" t="s">
        <v>191</v>
      </c>
      <c r="C17" s="40">
        <v>489</v>
      </c>
      <c r="D17" s="40">
        <v>537</v>
      </c>
      <c r="E17" s="40">
        <v>412</v>
      </c>
      <c r="F17" s="40">
        <v>500</v>
      </c>
      <c r="G17" s="40">
        <v>637</v>
      </c>
      <c r="H17" s="40">
        <v>681</v>
      </c>
    </row>
    <row r="18" spans="1:10" ht="17.100000000000001" customHeight="1" thickBot="1" x14ac:dyDescent="0.25">
      <c r="B18" s="54" t="s">
        <v>192</v>
      </c>
      <c r="C18" s="40">
        <v>1841</v>
      </c>
      <c r="D18" s="40">
        <v>1820</v>
      </c>
      <c r="E18" s="40">
        <v>1578</v>
      </c>
      <c r="F18" s="40">
        <v>2837</v>
      </c>
      <c r="G18" s="40">
        <v>2839</v>
      </c>
      <c r="H18" s="40">
        <v>1800</v>
      </c>
    </row>
    <row r="19" spans="1:10" ht="17.100000000000001" customHeight="1" thickBot="1" x14ac:dyDescent="0.25">
      <c r="B19" s="54" t="s">
        <v>193</v>
      </c>
      <c r="C19" s="40">
        <v>496</v>
      </c>
      <c r="D19" s="40">
        <v>682</v>
      </c>
      <c r="E19" s="40">
        <v>523</v>
      </c>
      <c r="F19" s="40">
        <v>694</v>
      </c>
      <c r="G19" s="40">
        <v>805</v>
      </c>
      <c r="H19" s="40">
        <v>841</v>
      </c>
    </row>
    <row r="20" spans="1:10" ht="17.100000000000001" customHeight="1" thickBot="1" x14ac:dyDescent="0.25">
      <c r="B20" s="54" t="s">
        <v>194</v>
      </c>
      <c r="C20" s="40">
        <v>81</v>
      </c>
      <c r="D20" s="40">
        <v>112</v>
      </c>
      <c r="E20" s="40">
        <v>88</v>
      </c>
      <c r="F20" s="40">
        <v>112</v>
      </c>
      <c r="G20" s="40">
        <v>128</v>
      </c>
      <c r="H20" s="40">
        <v>137</v>
      </c>
    </row>
    <row r="21" spans="1:10" ht="17.100000000000001" customHeight="1" thickBot="1" x14ac:dyDescent="0.25">
      <c r="B21" s="54" t="s">
        <v>195</v>
      </c>
      <c r="C21" s="40">
        <v>235</v>
      </c>
      <c r="D21" s="40">
        <v>231</v>
      </c>
      <c r="E21" s="40">
        <v>183</v>
      </c>
      <c r="F21" s="40">
        <v>267</v>
      </c>
      <c r="G21" s="40">
        <v>271</v>
      </c>
      <c r="H21" s="40">
        <v>302</v>
      </c>
    </row>
    <row r="22" spans="1:10" ht="17.100000000000001" customHeight="1" thickBot="1" x14ac:dyDescent="0.25">
      <c r="B22" s="54" t="s">
        <v>196</v>
      </c>
      <c r="C22" s="40">
        <v>28</v>
      </c>
      <c r="D22" s="40">
        <v>51</v>
      </c>
      <c r="E22" s="40">
        <v>43</v>
      </c>
      <c r="F22" s="40">
        <v>57</v>
      </c>
      <c r="G22" s="40">
        <v>73</v>
      </c>
      <c r="H22" s="40">
        <v>66</v>
      </c>
    </row>
    <row r="23" spans="1:10" ht="17.100000000000001" customHeight="1" thickBot="1" x14ac:dyDescent="0.25">
      <c r="B23" s="56" t="s">
        <v>197</v>
      </c>
      <c r="C23" s="57">
        <v>10992</v>
      </c>
      <c r="D23" s="57">
        <v>12875</v>
      </c>
      <c r="E23" s="57">
        <v>10833</v>
      </c>
      <c r="F23" s="57">
        <v>14153</v>
      </c>
      <c r="G23" s="57">
        <v>15833</v>
      </c>
      <c r="H23" s="57">
        <v>16011</v>
      </c>
    </row>
    <row r="24" spans="1:10" ht="33" customHeight="1" x14ac:dyDescent="0.2">
      <c r="C24" s="18"/>
      <c r="G24" s="18"/>
      <c r="H24" s="13"/>
      <c r="J24" s="18"/>
    </row>
    <row r="25" spans="1:10" ht="27.75" customHeight="1" x14ac:dyDescent="0.2">
      <c r="B25" s="58"/>
      <c r="C25" s="58"/>
      <c r="D25" s="58"/>
      <c r="E25" s="58"/>
      <c r="F25" s="63"/>
      <c r="G25" s="63"/>
    </row>
    <row r="26" spans="1:10" ht="15.75" customHeight="1" x14ac:dyDescent="0.2"/>
    <row r="27" spans="1:10" s="59" customFormat="1" ht="39" customHeight="1" x14ac:dyDescent="0.2">
      <c r="A27" s="12"/>
      <c r="C27" s="39" t="s">
        <v>198</v>
      </c>
      <c r="D27" s="39" t="s">
        <v>317</v>
      </c>
    </row>
    <row r="28" spans="1:10" ht="17.100000000000001" customHeight="1" thickBot="1" x14ac:dyDescent="0.25">
      <c r="B28" s="54" t="s">
        <v>180</v>
      </c>
      <c r="C28" s="36">
        <f t="shared" ref="C28:D43" si="0">+(G6-C6)/C6</f>
        <v>0.40928270042194093</v>
      </c>
      <c r="D28" s="36">
        <f t="shared" si="0"/>
        <v>0.28648405927256398</v>
      </c>
    </row>
    <row r="29" spans="1:10" ht="17.100000000000001" customHeight="1" thickBot="1" x14ac:dyDescent="0.25">
      <c r="B29" s="54" t="s">
        <v>181</v>
      </c>
      <c r="C29" s="36">
        <f t="shared" si="0"/>
        <v>0.22222222222222221</v>
      </c>
      <c r="D29" s="36">
        <f t="shared" si="0"/>
        <v>0.31428571428571428</v>
      </c>
    </row>
    <row r="30" spans="1:10" ht="17.100000000000001" customHeight="1" thickBot="1" x14ac:dyDescent="0.25">
      <c r="B30" s="54" t="s">
        <v>182</v>
      </c>
      <c r="C30" s="36">
        <f t="shared" si="0"/>
        <v>0.42138364779874216</v>
      </c>
      <c r="D30" s="36">
        <f t="shared" si="0"/>
        <v>0.82389937106918243</v>
      </c>
    </row>
    <row r="31" spans="1:10" ht="17.100000000000001" customHeight="1" thickBot="1" x14ac:dyDescent="0.25">
      <c r="B31" s="54" t="s">
        <v>183</v>
      </c>
      <c r="C31" s="36">
        <f t="shared" si="0"/>
        <v>0.40959409594095941</v>
      </c>
      <c r="D31" s="36">
        <f t="shared" si="0"/>
        <v>0.5</v>
      </c>
    </row>
    <row r="32" spans="1:10" ht="17.100000000000001" customHeight="1" thickBot="1" x14ac:dyDescent="0.25">
      <c r="B32" s="54" t="s">
        <v>184</v>
      </c>
      <c r="C32" s="36">
        <f t="shared" si="0"/>
        <v>0.66098807495741052</v>
      </c>
      <c r="D32" s="36">
        <f t="shared" si="0"/>
        <v>0.69325153374233128</v>
      </c>
    </row>
    <row r="33" spans="2:7" ht="17.100000000000001" customHeight="1" thickBot="1" x14ac:dyDescent="0.25">
      <c r="B33" s="54" t="s">
        <v>185</v>
      </c>
      <c r="C33" s="36">
        <f t="shared" si="0"/>
        <v>3.5714285714285712E-2</v>
      </c>
      <c r="D33" s="36">
        <f t="shared" si="0"/>
        <v>8.1967213114754092E-2</v>
      </c>
    </row>
    <row r="34" spans="2:7" ht="17.100000000000001" customHeight="1" thickBot="1" x14ac:dyDescent="0.25">
      <c r="B34" s="54" t="s">
        <v>186</v>
      </c>
      <c r="C34" s="36">
        <f t="shared" si="0"/>
        <v>0.63929618768328444</v>
      </c>
      <c r="D34" s="36">
        <f t="shared" si="0"/>
        <v>0.27830188679245282</v>
      </c>
    </row>
    <row r="35" spans="2:7" ht="17.100000000000001" customHeight="1" thickBot="1" x14ac:dyDescent="0.25">
      <c r="B35" s="54" t="s">
        <v>187</v>
      </c>
      <c r="C35" s="36">
        <f t="shared" si="0"/>
        <v>0.61538461538461542</v>
      </c>
      <c r="D35" s="36">
        <f t="shared" si="0"/>
        <v>0.35622317596566522</v>
      </c>
    </row>
    <row r="36" spans="2:7" ht="17.100000000000001" customHeight="1" thickBot="1" x14ac:dyDescent="0.25">
      <c r="B36" s="54" t="s">
        <v>188</v>
      </c>
      <c r="C36" s="36">
        <f t="shared" si="0"/>
        <v>0.34411764705882353</v>
      </c>
      <c r="D36" s="36">
        <f t="shared" si="0"/>
        <v>0.24055944055944056</v>
      </c>
    </row>
    <row r="37" spans="2:7" ht="17.100000000000001" customHeight="1" thickBot="1" x14ac:dyDescent="0.25">
      <c r="B37" s="54" t="s">
        <v>189</v>
      </c>
      <c r="C37" s="36">
        <f t="shared" si="0"/>
        <v>0.40830188679245283</v>
      </c>
      <c r="D37" s="36">
        <f t="shared" si="0"/>
        <v>0.16945244956772335</v>
      </c>
    </row>
    <row r="38" spans="2:7" ht="17.100000000000001" customHeight="1" thickBot="1" x14ac:dyDescent="0.25">
      <c r="B38" s="54" t="s">
        <v>190</v>
      </c>
      <c r="C38" s="36">
        <f t="shared" si="0"/>
        <v>0.49629629629629629</v>
      </c>
      <c r="D38" s="36">
        <f t="shared" si="0"/>
        <v>-5.1020408163265307E-2</v>
      </c>
    </row>
    <row r="39" spans="2:7" ht="17.100000000000001" customHeight="1" thickBot="1" x14ac:dyDescent="0.25">
      <c r="B39" s="54" t="s">
        <v>191</v>
      </c>
      <c r="C39" s="36">
        <f t="shared" si="0"/>
        <v>0.30265848670756645</v>
      </c>
      <c r="D39" s="36">
        <f t="shared" si="0"/>
        <v>0.26815642458100558</v>
      </c>
    </row>
    <row r="40" spans="2:7" ht="17.100000000000001" customHeight="1" thickBot="1" x14ac:dyDescent="0.25">
      <c r="B40" s="54" t="s">
        <v>192</v>
      </c>
      <c r="C40" s="36">
        <f t="shared" si="0"/>
        <v>0.54209668658337862</v>
      </c>
      <c r="D40" s="36">
        <f t="shared" si="0"/>
        <v>-1.098901098901099E-2</v>
      </c>
    </row>
    <row r="41" spans="2:7" ht="17.100000000000001" customHeight="1" thickBot="1" x14ac:dyDescent="0.25">
      <c r="B41" s="54" t="s">
        <v>193</v>
      </c>
      <c r="C41" s="36">
        <f t="shared" si="0"/>
        <v>0.62298387096774188</v>
      </c>
      <c r="D41" s="36">
        <f t="shared" si="0"/>
        <v>0.23313782991202345</v>
      </c>
    </row>
    <row r="42" spans="2:7" ht="17.100000000000001" customHeight="1" thickBot="1" x14ac:dyDescent="0.25">
      <c r="B42" s="54" t="s">
        <v>194</v>
      </c>
      <c r="C42" s="36">
        <f t="shared" si="0"/>
        <v>0.58024691358024694</v>
      </c>
      <c r="D42" s="36">
        <f t="shared" si="0"/>
        <v>0.22321428571428573</v>
      </c>
    </row>
    <row r="43" spans="2:7" ht="17.100000000000001" customHeight="1" thickBot="1" x14ac:dyDescent="0.25">
      <c r="B43" s="54" t="s">
        <v>195</v>
      </c>
      <c r="C43" s="36">
        <f t="shared" ref="C43:D45" si="1">+(G21-C21)/C21</f>
        <v>0.15319148936170213</v>
      </c>
      <c r="D43" s="36">
        <f t="shared" si="0"/>
        <v>0.30735930735930733</v>
      </c>
    </row>
    <row r="44" spans="2:7" ht="17.100000000000001" customHeight="1" thickBot="1" x14ac:dyDescent="0.25">
      <c r="B44" s="54" t="s">
        <v>196</v>
      </c>
      <c r="C44" s="36">
        <f t="shared" si="1"/>
        <v>1.6071428571428572</v>
      </c>
      <c r="D44" s="36">
        <f t="shared" si="1"/>
        <v>0.29411764705882354</v>
      </c>
    </row>
    <row r="45" spans="2:7" ht="17.100000000000001" customHeight="1" thickBot="1" x14ac:dyDescent="0.25">
      <c r="B45" s="56" t="s">
        <v>197</v>
      </c>
      <c r="C45" s="64">
        <f t="shared" si="1"/>
        <v>0.44041120815138285</v>
      </c>
      <c r="D45" s="64">
        <f t="shared" si="1"/>
        <v>0.24357281553398058</v>
      </c>
    </row>
    <row r="47" spans="2:7" x14ac:dyDescent="0.2">
      <c r="B47" s="66" t="s">
        <v>201</v>
      </c>
      <c r="C47" s="66"/>
      <c r="D47" s="66"/>
      <c r="E47" s="66"/>
      <c r="F47" s="66"/>
      <c r="G47" s="66"/>
    </row>
    <row r="48" spans="2:7" x14ac:dyDescent="0.2">
      <c r="B48" s="66" t="s">
        <v>202</v>
      </c>
      <c r="C48" s="66"/>
      <c r="D48" s="66"/>
      <c r="E48" s="66"/>
      <c r="F48" s="66"/>
      <c r="G48" s="66"/>
    </row>
    <row r="50" spans="2:14" x14ac:dyDescent="0.2">
      <c r="L50" s="12" t="s">
        <v>203</v>
      </c>
    </row>
    <row r="53" spans="2:14" ht="39" customHeight="1" x14ac:dyDescent="0.2">
      <c r="C53" s="38" t="s">
        <v>103</v>
      </c>
      <c r="D53" s="38" t="s">
        <v>104</v>
      </c>
      <c r="E53" s="38" t="s">
        <v>105</v>
      </c>
      <c r="F53" s="60" t="s">
        <v>106</v>
      </c>
      <c r="G53" s="38" t="s">
        <v>107</v>
      </c>
      <c r="H53" s="38" t="s">
        <v>316</v>
      </c>
      <c r="L53" s="121">
        <v>45292</v>
      </c>
      <c r="N53" s="118"/>
    </row>
    <row r="54" spans="2:14" ht="15" thickBot="1" x14ac:dyDescent="0.25">
      <c r="B54" s="54" t="s">
        <v>180</v>
      </c>
      <c r="C54" s="101">
        <f>+C6/$L54*100000</f>
        <v>18.850074979894391</v>
      </c>
      <c r="D54" s="101">
        <f t="shared" ref="D54:H54" si="2">+D6/$L54*100000</f>
        <v>25.303867980846778</v>
      </c>
      <c r="E54" s="101">
        <f t="shared" si="2"/>
        <v>19.713610663120413</v>
      </c>
      <c r="F54" s="101">
        <f t="shared" si="2"/>
        <v>24.440332297620753</v>
      </c>
      <c r="G54" s="101">
        <f t="shared" si="2"/>
        <v>26.565084570821629</v>
      </c>
      <c r="H54" s="101">
        <f t="shared" si="2"/>
        <v>32.553022795296819</v>
      </c>
      <c r="L54" s="12">
        <v>8801026</v>
      </c>
    </row>
    <row r="55" spans="2:14" ht="15" thickBot="1" x14ac:dyDescent="0.25">
      <c r="B55" s="54" t="s">
        <v>181</v>
      </c>
      <c r="C55" s="101">
        <f t="shared" ref="C55:H55" si="3">+C7/$L55*100000</f>
        <v>15.981165900039288</v>
      </c>
      <c r="D55" s="101">
        <f t="shared" si="3"/>
        <v>18.126785395877896</v>
      </c>
      <c r="E55" s="101">
        <f t="shared" si="3"/>
        <v>13.465612008366437</v>
      </c>
      <c r="F55" s="101">
        <f t="shared" si="3"/>
        <v>18.792667308379531</v>
      </c>
      <c r="G55" s="101">
        <f t="shared" si="3"/>
        <v>19.532536100048016</v>
      </c>
      <c r="H55" s="101">
        <f t="shared" si="3"/>
        <v>23.823775091725235</v>
      </c>
      <c r="L55" s="12">
        <v>1351591</v>
      </c>
    </row>
    <row r="56" spans="2:14" ht="15" thickBot="1" x14ac:dyDescent="0.25">
      <c r="B56" s="54" t="s">
        <v>182</v>
      </c>
      <c r="C56" s="101">
        <f t="shared" ref="C56:H56" si="4">+C8/$L56*100000</f>
        <v>15.74882700953547</v>
      </c>
      <c r="D56" s="101">
        <f t="shared" si="4"/>
        <v>15.74882700953547</v>
      </c>
      <c r="E56" s="101">
        <f t="shared" si="4"/>
        <v>15.74882700953547</v>
      </c>
      <c r="F56" s="101">
        <f t="shared" si="4"/>
        <v>23.573715901065672</v>
      </c>
      <c r="G56" s="101">
        <f t="shared" si="4"/>
        <v>22.385125183364881</v>
      </c>
      <c r="H56" s="101">
        <f t="shared" si="4"/>
        <v>28.724275677769096</v>
      </c>
      <c r="L56" s="12">
        <v>1009599</v>
      </c>
    </row>
    <row r="57" spans="2:14" ht="15" thickBot="1" x14ac:dyDescent="0.25">
      <c r="B57" s="54" t="s">
        <v>183</v>
      </c>
      <c r="C57" s="101">
        <f t="shared" ref="C57:H57" si="5">+C9/$L57*100000</f>
        <v>22.000896272674726</v>
      </c>
      <c r="D57" s="101">
        <f t="shared" si="5"/>
        <v>28.901546395100375</v>
      </c>
      <c r="E57" s="101">
        <f t="shared" si="5"/>
        <v>21.594975677237922</v>
      </c>
      <c r="F57" s="101">
        <f t="shared" si="5"/>
        <v>17.779322080131973</v>
      </c>
      <c r="G57" s="101">
        <f t="shared" si="5"/>
        <v>31.012333491371752</v>
      </c>
      <c r="H57" s="101">
        <f t="shared" si="5"/>
        <v>43.352319592650566</v>
      </c>
      <c r="L57" s="12">
        <v>1231768</v>
      </c>
    </row>
    <row r="58" spans="2:14" ht="15" thickBot="1" x14ac:dyDescent="0.25">
      <c r="B58" s="54" t="s">
        <v>184</v>
      </c>
      <c r="C58" s="101">
        <f t="shared" ref="C58:H58" si="6">+C10/$L58*100000</f>
        <v>26.219941985586622</v>
      </c>
      <c r="D58" s="101">
        <f t="shared" si="6"/>
        <v>29.123342716528924</v>
      </c>
      <c r="E58" s="101">
        <f t="shared" si="6"/>
        <v>33.277439146954066</v>
      </c>
      <c r="F58" s="101">
        <f t="shared" si="6"/>
        <v>41.272958082933634</v>
      </c>
      <c r="G58" s="101">
        <f t="shared" si="6"/>
        <v>43.55101096413452</v>
      </c>
      <c r="H58" s="101">
        <f t="shared" si="6"/>
        <v>49.313144722466156</v>
      </c>
      <c r="L58" s="12">
        <v>2238754</v>
      </c>
    </row>
    <row r="59" spans="2:14" ht="15" thickBot="1" x14ac:dyDescent="0.25">
      <c r="B59" s="54" t="s">
        <v>185</v>
      </c>
      <c r="C59" s="101">
        <f t="shared" ref="C59:H59" si="7">+C11/$L59*100000</f>
        <v>14.216782234438124</v>
      </c>
      <c r="D59" s="101">
        <f t="shared" si="7"/>
        <v>20.648183721445847</v>
      </c>
      <c r="E59" s="101">
        <f t="shared" si="7"/>
        <v>12.862802974015445</v>
      </c>
      <c r="F59" s="101">
        <f t="shared" si="7"/>
        <v>15.401514087307969</v>
      </c>
      <c r="G59" s="101">
        <f t="shared" si="7"/>
        <v>14.72452445709663</v>
      </c>
      <c r="H59" s="101">
        <f t="shared" si="7"/>
        <v>22.340657796974195</v>
      </c>
      <c r="L59" s="12">
        <v>590851</v>
      </c>
    </row>
    <row r="60" spans="2:14" ht="15" thickBot="1" x14ac:dyDescent="0.25">
      <c r="B60" s="54" t="s">
        <v>199</v>
      </c>
      <c r="C60" s="101">
        <f t="shared" ref="C60:H60" si="8">+C12/$L60*100000</f>
        <v>14.257748312693746</v>
      </c>
      <c r="D60" s="101">
        <f t="shared" si="8"/>
        <v>17.728109338950578</v>
      </c>
      <c r="E60" s="101">
        <f t="shared" si="8"/>
        <v>16.599196715951368</v>
      </c>
      <c r="F60" s="101">
        <f t="shared" si="8"/>
        <v>19.275137748245797</v>
      </c>
      <c r="G60" s="101">
        <f t="shared" si="8"/>
        <v>23.372672453946638</v>
      </c>
      <c r="H60" s="101">
        <f t="shared" si="8"/>
        <v>22.661875617243428</v>
      </c>
      <c r="L60" s="12">
        <v>2391682</v>
      </c>
    </row>
    <row r="61" spans="2:14" ht="15" thickBot="1" x14ac:dyDescent="0.25">
      <c r="B61" s="54" t="s">
        <v>187</v>
      </c>
      <c r="C61" s="101">
        <f t="shared" ref="C61:H61" si="9">+C13/$L61*100000</f>
        <v>15.443589793545339</v>
      </c>
      <c r="D61" s="101">
        <f t="shared" si="9"/>
        <v>22.143731827052701</v>
      </c>
      <c r="E61" s="101">
        <f t="shared" si="9"/>
        <v>16.013814647460862</v>
      </c>
      <c r="F61" s="101">
        <f t="shared" si="9"/>
        <v>27.798461628381613</v>
      </c>
      <c r="G61" s="101">
        <f t="shared" si="9"/>
        <v>24.947337358804013</v>
      </c>
      <c r="H61" s="101">
        <f t="shared" si="9"/>
        <v>30.031842306217399</v>
      </c>
      <c r="L61" s="12">
        <v>2104433</v>
      </c>
    </row>
    <row r="62" spans="2:14" ht="15" thickBot="1" x14ac:dyDescent="0.25">
      <c r="B62" s="54" t="s">
        <v>188</v>
      </c>
      <c r="C62" s="101">
        <f t="shared" ref="C62:H62" si="10">+C14/$L62*100000</f>
        <v>33.948097602278317</v>
      </c>
      <c r="D62" s="101">
        <f t="shared" si="10"/>
        <v>35.695426155336762</v>
      </c>
      <c r="E62" s="101">
        <f t="shared" si="10"/>
        <v>31.2272574268016</v>
      </c>
      <c r="F62" s="101">
        <f t="shared" si="10"/>
        <v>37.355388280742282</v>
      </c>
      <c r="G62" s="101">
        <f t="shared" si="10"/>
        <v>45.630237071297621</v>
      </c>
      <c r="H62" s="101">
        <f t="shared" si="10"/>
        <v>44.282297901795395</v>
      </c>
      <c r="L62" s="12">
        <v>8012231</v>
      </c>
    </row>
    <row r="63" spans="2:14" ht="15" thickBot="1" x14ac:dyDescent="0.25">
      <c r="B63" s="54" t="s">
        <v>200</v>
      </c>
      <c r="C63" s="101">
        <f t="shared" ref="C63:H63" si="11">+C15/$L63*100000</f>
        <v>24.909362818499105</v>
      </c>
      <c r="D63" s="101">
        <f t="shared" si="11"/>
        <v>32.6171656529026</v>
      </c>
      <c r="E63" s="101">
        <f t="shared" si="11"/>
        <v>27.372099821686557</v>
      </c>
      <c r="F63" s="101">
        <f t="shared" si="11"/>
        <v>29.759638748440814</v>
      </c>
      <c r="G63" s="101">
        <f t="shared" si="11"/>
        <v>35.079902656090056</v>
      </c>
      <c r="H63" s="101">
        <f t="shared" si="11"/>
        <v>38.144224270743152</v>
      </c>
      <c r="L63" s="12">
        <v>5319285</v>
      </c>
    </row>
    <row r="64" spans="2:14" ht="15" thickBot="1" x14ac:dyDescent="0.25">
      <c r="B64" s="54" t="s">
        <v>190</v>
      </c>
      <c r="C64" s="101">
        <f t="shared" ref="C64:H64" si="12">+C16/$L64*100000</f>
        <v>12.800078886412098</v>
      </c>
      <c r="D64" s="101">
        <f t="shared" si="12"/>
        <v>18.583818235087197</v>
      </c>
      <c r="E64" s="101">
        <f t="shared" si="12"/>
        <v>14.317125272949831</v>
      </c>
      <c r="F64" s="101">
        <f t="shared" si="12"/>
        <v>17.730479642659724</v>
      </c>
      <c r="G64" s="101">
        <f t="shared" si="12"/>
        <v>19.152710630038847</v>
      </c>
      <c r="H64" s="101">
        <f t="shared" si="12"/>
        <v>17.635664243501115</v>
      </c>
      <c r="L64" s="12">
        <v>1054681</v>
      </c>
    </row>
    <row r="65" spans="2:12" ht="15" thickBot="1" x14ac:dyDescent="0.25">
      <c r="B65" s="54" t="s">
        <v>191</v>
      </c>
      <c r="C65" s="101">
        <f t="shared" ref="C65:H65" si="13">+C17/$L65*100000</f>
        <v>18.072068749253926</v>
      </c>
      <c r="D65" s="101">
        <f t="shared" si="13"/>
        <v>19.846014147953699</v>
      </c>
      <c r="E65" s="101">
        <f t="shared" si="13"/>
        <v>15.226364672173043</v>
      </c>
      <c r="F65" s="101">
        <f t="shared" si="13"/>
        <v>18.478597903122623</v>
      </c>
      <c r="G65" s="101">
        <f t="shared" si="13"/>
        <v>23.541733728578222</v>
      </c>
      <c r="H65" s="101">
        <f t="shared" si="13"/>
        <v>25.167850344053011</v>
      </c>
      <c r="L65" s="12">
        <v>2705833</v>
      </c>
    </row>
    <row r="66" spans="2:12" ht="15" thickBot="1" x14ac:dyDescent="0.25">
      <c r="B66" s="54" t="s">
        <v>192</v>
      </c>
      <c r="C66" s="101">
        <f t="shared" ref="C66:H66" si="14">+C18/$L66*100000</f>
        <v>26.265224842308783</v>
      </c>
      <c r="D66" s="101">
        <f t="shared" si="14"/>
        <v>25.965621517111344</v>
      </c>
      <c r="E66" s="101">
        <f t="shared" si="14"/>
        <v>22.513049864836098</v>
      </c>
      <c r="F66" s="101">
        <f t="shared" si="14"/>
        <v>40.474982551673016</v>
      </c>
      <c r="G66" s="101">
        <f t="shared" si="14"/>
        <v>40.503516201691816</v>
      </c>
      <c r="H66" s="101">
        <f t="shared" si="14"/>
        <v>25.680285016923307</v>
      </c>
      <c r="L66" s="12">
        <v>7009268</v>
      </c>
    </row>
    <row r="67" spans="2:12" ht="15" thickBot="1" x14ac:dyDescent="0.25">
      <c r="B67" s="54" t="s">
        <v>193</v>
      </c>
      <c r="C67" s="101">
        <f t="shared" ref="C67:H67" si="15">+C19/$L67*100000</f>
        <v>31.62273062278928</v>
      </c>
      <c r="D67" s="101">
        <f t="shared" si="15"/>
        <v>43.481254606335256</v>
      </c>
      <c r="E67" s="101">
        <f t="shared" si="15"/>
        <v>33.344129265562081</v>
      </c>
      <c r="F67" s="101">
        <f t="shared" si="15"/>
        <v>44.246320669789839</v>
      </c>
      <c r="G67" s="101">
        <f t="shared" si="15"/>
        <v>51.323181756744695</v>
      </c>
      <c r="H67" s="101">
        <f t="shared" si="15"/>
        <v>53.618379947108437</v>
      </c>
      <c r="L67" s="12">
        <v>1568492</v>
      </c>
    </row>
    <row r="68" spans="2:12" ht="15" thickBot="1" x14ac:dyDescent="0.25">
      <c r="B68" s="54" t="s">
        <v>194</v>
      </c>
      <c r="C68" s="101">
        <f t="shared" ref="C68:H68" si="16">+C20/$L68*100000</f>
        <v>11.941037808863788</v>
      </c>
      <c r="D68" s="101">
        <f t="shared" si="16"/>
        <v>16.511064624601783</v>
      </c>
      <c r="E68" s="101">
        <f t="shared" si="16"/>
        <v>12.972979347901401</v>
      </c>
      <c r="F68" s="101">
        <f t="shared" si="16"/>
        <v>16.511064624601783</v>
      </c>
      <c r="G68" s="101">
        <f t="shared" si="16"/>
        <v>18.869788142402033</v>
      </c>
      <c r="H68" s="101">
        <f t="shared" si="16"/>
        <v>20.19657012116468</v>
      </c>
      <c r="L68" s="12">
        <v>678333</v>
      </c>
    </row>
    <row r="69" spans="2:12" ht="15" thickBot="1" x14ac:dyDescent="0.25">
      <c r="B69" s="54" t="s">
        <v>195</v>
      </c>
      <c r="C69" s="101">
        <f t="shared" ref="C69:H69" si="17">+C21/$L69*100000</f>
        <v>10.549072489634975</v>
      </c>
      <c r="D69" s="101">
        <f t="shared" si="17"/>
        <v>10.369513808960336</v>
      </c>
      <c r="E69" s="101">
        <f t="shared" si="17"/>
        <v>8.2148096408646829</v>
      </c>
      <c r="F69" s="101">
        <f t="shared" si="17"/>
        <v>11.985541935032078</v>
      </c>
      <c r="G69" s="101">
        <f t="shared" si="17"/>
        <v>12.165100615706717</v>
      </c>
      <c r="H69" s="101">
        <f t="shared" si="17"/>
        <v>13.55668039093516</v>
      </c>
      <c r="L69" s="12">
        <v>2227684</v>
      </c>
    </row>
    <row r="70" spans="2:12" ht="15" thickBot="1" x14ac:dyDescent="0.25">
      <c r="B70" s="54" t="s">
        <v>196</v>
      </c>
      <c r="C70" s="101">
        <f t="shared" ref="C70:H71" si="18">+C22/$L70*100000</f>
        <v>8.6370703057522888</v>
      </c>
      <c r="D70" s="101">
        <f t="shared" si="18"/>
        <v>15.731806628334525</v>
      </c>
      <c r="E70" s="101">
        <f t="shared" si="18"/>
        <v>13.264072255262443</v>
      </c>
      <c r="F70" s="101">
        <f t="shared" si="18"/>
        <v>17.582607408138589</v>
      </c>
      <c r="G70" s="101">
        <f t="shared" si="18"/>
        <v>22.518076154282753</v>
      </c>
      <c r="H70" s="101">
        <f t="shared" si="18"/>
        <v>20.35880857784468</v>
      </c>
      <c r="L70" s="12">
        <v>324184</v>
      </c>
    </row>
    <row r="71" spans="2:12" ht="15" thickBot="1" x14ac:dyDescent="0.25">
      <c r="B71" s="56" t="s">
        <v>197</v>
      </c>
      <c r="C71" s="102">
        <f t="shared" si="18"/>
        <v>22.608122078922957</v>
      </c>
      <c r="D71" s="102">
        <f t="shared" si="18"/>
        <v>26.481038188330881</v>
      </c>
      <c r="E71" s="102">
        <f t="shared" si="18"/>
        <v>22.281094112169978</v>
      </c>
      <c r="F71" s="102">
        <f t="shared" si="18"/>
        <v>29.109602600345397</v>
      </c>
      <c r="G71" s="102">
        <f t="shared" si="18"/>
        <v>32.564992437735363</v>
      </c>
      <c r="H71" s="102">
        <f t="shared" si="18"/>
        <v>32.931099218125496</v>
      </c>
      <c r="L71" s="12">
        <v>48619695</v>
      </c>
    </row>
    <row r="72" spans="2:12" ht="13.5" thickBot="1" x14ac:dyDescent="0.25">
      <c r="C72" s="101"/>
      <c r="D72" s="101"/>
      <c r="E72" s="101"/>
      <c r="F72" s="101"/>
      <c r="G72" s="101"/>
    </row>
    <row r="73" spans="2:12" ht="13.5" thickBot="1" x14ac:dyDescent="0.25">
      <c r="C73" s="101"/>
      <c r="D73" s="101"/>
      <c r="E73" s="101"/>
      <c r="F73" s="101"/>
      <c r="G73" s="101"/>
    </row>
    <row r="74" spans="2:12" ht="13.5" thickBot="1" x14ac:dyDescent="0.25">
      <c r="C74" s="101"/>
      <c r="D74" s="101"/>
      <c r="E74" s="101"/>
      <c r="F74" s="101"/>
      <c r="G74" s="101"/>
    </row>
  </sheetData>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9"/>
  <dimension ref="A1:Q73"/>
  <sheetViews>
    <sheetView topLeftCell="A40" zoomScaleNormal="100" workbookViewId="0">
      <selection activeCell="N42" sqref="N41:N42"/>
    </sheetView>
  </sheetViews>
  <sheetFormatPr baseColWidth="10" defaultColWidth="11.42578125" defaultRowHeight="12.75" x14ac:dyDescent="0.2"/>
  <cols>
    <col min="1" max="1" width="10.42578125" style="12" customWidth="1"/>
    <col min="2" max="2" width="35.42578125" style="12" customWidth="1"/>
    <col min="3" max="11" width="12.42578125" style="12" customWidth="1"/>
    <col min="12" max="12" width="0.140625" style="12" customWidth="1"/>
    <col min="13" max="61" width="12.42578125" style="12" customWidth="1"/>
    <col min="62" max="16384" width="11.42578125" style="12"/>
  </cols>
  <sheetData>
    <row r="1" spans="1:8" ht="15" x14ac:dyDescent="0.2">
      <c r="C1" s="52"/>
      <c r="D1" s="52"/>
    </row>
    <row r="2" spans="1:8" ht="40.5" customHeight="1" x14ac:dyDescent="0.2">
      <c r="B2" s="10"/>
      <c r="C2" s="20"/>
      <c r="D2" s="52"/>
    </row>
    <row r="3" spans="1:8" ht="34.5" customHeight="1" x14ac:dyDescent="0.2">
      <c r="B3" s="53"/>
      <c r="C3" s="11"/>
    </row>
    <row r="4" spans="1:8" ht="27.75" customHeight="1" x14ac:dyDescent="0.2"/>
    <row r="5" spans="1:8" ht="39" customHeight="1" x14ac:dyDescent="0.2">
      <c r="C5" s="38" t="s">
        <v>103</v>
      </c>
      <c r="D5" s="38" t="s">
        <v>104</v>
      </c>
      <c r="E5" s="38" t="s">
        <v>105</v>
      </c>
      <c r="F5" s="60" t="s">
        <v>106</v>
      </c>
      <c r="G5" s="38" t="s">
        <v>107</v>
      </c>
      <c r="H5" s="38" t="s">
        <v>316</v>
      </c>
    </row>
    <row r="6" spans="1:8" ht="17.100000000000001" customHeight="1" thickBot="1" x14ac:dyDescent="0.25">
      <c r="B6" s="54" t="s">
        <v>180</v>
      </c>
      <c r="C6" s="40">
        <v>1920</v>
      </c>
      <c r="D6" s="40">
        <v>2518</v>
      </c>
      <c r="E6" s="40">
        <v>1963</v>
      </c>
      <c r="F6" s="40">
        <v>2390</v>
      </c>
      <c r="G6" s="40">
        <v>2549</v>
      </c>
      <c r="H6" s="40">
        <v>3094</v>
      </c>
    </row>
    <row r="7" spans="1:8" ht="17.100000000000001" customHeight="1" thickBot="1" x14ac:dyDescent="0.25">
      <c r="B7" s="54" t="s">
        <v>181</v>
      </c>
      <c r="C7" s="40">
        <v>250</v>
      </c>
      <c r="D7" s="40">
        <v>287</v>
      </c>
      <c r="E7" s="40">
        <v>197</v>
      </c>
      <c r="F7" s="40">
        <v>282</v>
      </c>
      <c r="G7" s="40">
        <v>291</v>
      </c>
      <c r="H7" s="40">
        <v>355</v>
      </c>
    </row>
    <row r="8" spans="1:8" ht="17.100000000000001" customHeight="1" thickBot="1" x14ac:dyDescent="0.25">
      <c r="B8" s="54" t="s">
        <v>182</v>
      </c>
      <c r="C8" s="40">
        <v>212</v>
      </c>
      <c r="D8" s="40">
        <v>208</v>
      </c>
      <c r="E8" s="40">
        <v>208</v>
      </c>
      <c r="F8" s="40">
        <v>293</v>
      </c>
      <c r="G8" s="40">
        <v>263</v>
      </c>
      <c r="H8" s="40">
        <v>307</v>
      </c>
    </row>
    <row r="9" spans="1:8" ht="17.100000000000001" customHeight="1" thickBot="1" x14ac:dyDescent="0.25">
      <c r="B9" s="54" t="s">
        <v>183</v>
      </c>
      <c r="C9" s="40">
        <v>304</v>
      </c>
      <c r="D9" s="40">
        <v>383</v>
      </c>
      <c r="E9" s="40">
        <v>285</v>
      </c>
      <c r="F9" s="40">
        <v>376</v>
      </c>
      <c r="G9" s="40">
        <v>418</v>
      </c>
      <c r="H9" s="40">
        <v>578</v>
      </c>
    </row>
    <row r="10" spans="1:8" ht="17.100000000000001" customHeight="1" thickBot="1" x14ac:dyDescent="0.25">
      <c r="B10" s="54" t="s">
        <v>184</v>
      </c>
      <c r="C10" s="40">
        <v>608</v>
      </c>
      <c r="D10" s="40">
        <v>712</v>
      </c>
      <c r="E10" s="40">
        <v>769</v>
      </c>
      <c r="F10" s="40">
        <v>979</v>
      </c>
      <c r="G10" s="40">
        <v>1022</v>
      </c>
      <c r="H10" s="40">
        <v>1132</v>
      </c>
    </row>
    <row r="11" spans="1:8" ht="17.100000000000001" customHeight="1" thickBot="1" x14ac:dyDescent="0.25">
      <c r="A11" s="67"/>
      <c r="B11" s="54" t="s">
        <v>185</v>
      </c>
      <c r="C11" s="40">
        <v>94</v>
      </c>
      <c r="D11" s="40">
        <v>130</v>
      </c>
      <c r="E11" s="40">
        <v>83</v>
      </c>
      <c r="F11" s="40">
        <v>100</v>
      </c>
      <c r="G11" s="40">
        <v>109</v>
      </c>
      <c r="H11" s="40">
        <v>154</v>
      </c>
    </row>
    <row r="12" spans="1:8" ht="17.100000000000001" customHeight="1" thickBot="1" x14ac:dyDescent="0.25">
      <c r="A12" s="67"/>
      <c r="B12" s="54" t="s">
        <v>186</v>
      </c>
      <c r="C12" s="40">
        <v>410</v>
      </c>
      <c r="D12" s="40">
        <v>488</v>
      </c>
      <c r="E12" s="40">
        <v>452</v>
      </c>
      <c r="F12" s="40">
        <v>526</v>
      </c>
      <c r="G12" s="40">
        <v>603</v>
      </c>
      <c r="H12" s="40">
        <v>591</v>
      </c>
    </row>
    <row r="13" spans="1:8" ht="17.100000000000001" customHeight="1" thickBot="1" x14ac:dyDescent="0.25">
      <c r="A13" s="67"/>
      <c r="B13" s="54" t="s">
        <v>187</v>
      </c>
      <c r="C13" s="40">
        <v>399</v>
      </c>
      <c r="D13" s="40">
        <v>526</v>
      </c>
      <c r="E13" s="40">
        <v>409</v>
      </c>
      <c r="F13" s="40">
        <v>667</v>
      </c>
      <c r="G13" s="40">
        <v>611</v>
      </c>
      <c r="H13" s="40">
        <v>700</v>
      </c>
    </row>
    <row r="14" spans="1:8" ht="17.100000000000001" customHeight="1" thickBot="1" x14ac:dyDescent="0.25">
      <c r="A14" s="67"/>
      <c r="B14" s="54" t="s">
        <v>188</v>
      </c>
      <c r="C14" s="40">
        <v>3416</v>
      </c>
      <c r="D14" s="40">
        <v>3745</v>
      </c>
      <c r="E14" s="40">
        <v>3174</v>
      </c>
      <c r="F14" s="40">
        <v>3699</v>
      </c>
      <c r="G14" s="40">
        <v>4493</v>
      </c>
      <c r="H14" s="40">
        <v>4322</v>
      </c>
    </row>
    <row r="15" spans="1:8" ht="17.100000000000001" customHeight="1" thickBot="1" x14ac:dyDescent="0.25">
      <c r="A15" s="67"/>
      <c r="B15" s="54" t="s">
        <v>189</v>
      </c>
      <c r="C15" s="40">
        <v>1567</v>
      </c>
      <c r="D15" s="40">
        <v>2006</v>
      </c>
      <c r="E15" s="40">
        <v>1698</v>
      </c>
      <c r="F15" s="40">
        <v>1846</v>
      </c>
      <c r="G15" s="40">
        <v>2129</v>
      </c>
      <c r="H15" s="40">
        <v>2276</v>
      </c>
    </row>
    <row r="16" spans="1:8" ht="17.100000000000001" customHeight="1" thickBot="1" x14ac:dyDescent="0.25">
      <c r="B16" s="54" t="s">
        <v>190</v>
      </c>
      <c r="C16" s="40">
        <v>167</v>
      </c>
      <c r="D16" s="40">
        <v>266</v>
      </c>
      <c r="E16" s="40">
        <v>207</v>
      </c>
      <c r="F16" s="40">
        <v>244</v>
      </c>
      <c r="G16" s="40">
        <v>249</v>
      </c>
      <c r="H16" s="40">
        <v>262</v>
      </c>
    </row>
    <row r="17" spans="1:17" ht="17.100000000000001" customHeight="1" thickBot="1" x14ac:dyDescent="0.25">
      <c r="B17" s="54" t="s">
        <v>191</v>
      </c>
      <c r="C17" s="40">
        <v>607</v>
      </c>
      <c r="D17" s="40">
        <v>641</v>
      </c>
      <c r="E17" s="40">
        <v>495</v>
      </c>
      <c r="F17" s="40">
        <v>579</v>
      </c>
      <c r="G17" s="40">
        <v>706</v>
      </c>
      <c r="H17" s="40">
        <v>814</v>
      </c>
    </row>
    <row r="18" spans="1:17" ht="17.100000000000001" customHeight="1" thickBot="1" x14ac:dyDescent="0.25">
      <c r="B18" s="54" t="s">
        <v>192</v>
      </c>
      <c r="C18" s="40">
        <v>2195</v>
      </c>
      <c r="D18" s="40">
        <v>2094</v>
      </c>
      <c r="E18" s="40">
        <v>1779</v>
      </c>
      <c r="F18" s="40">
        <v>3169</v>
      </c>
      <c r="G18" s="40">
        <v>3116</v>
      </c>
      <c r="H18" s="40">
        <v>1992</v>
      </c>
    </row>
    <row r="19" spans="1:17" ht="17.100000000000001" customHeight="1" thickBot="1" x14ac:dyDescent="0.25">
      <c r="B19" s="54" t="s">
        <v>193</v>
      </c>
      <c r="C19" s="40">
        <v>536</v>
      </c>
      <c r="D19" s="40">
        <v>743</v>
      </c>
      <c r="E19" s="40">
        <v>565</v>
      </c>
      <c r="F19" s="40">
        <v>746</v>
      </c>
      <c r="G19" s="40">
        <v>861</v>
      </c>
      <c r="H19" s="40">
        <v>906</v>
      </c>
    </row>
    <row r="20" spans="1:17" ht="17.100000000000001" customHeight="1" thickBot="1" x14ac:dyDescent="0.25">
      <c r="B20" s="54" t="s">
        <v>194</v>
      </c>
      <c r="C20" s="40">
        <v>105</v>
      </c>
      <c r="D20" s="40">
        <v>133</v>
      </c>
      <c r="E20" s="40">
        <v>109</v>
      </c>
      <c r="F20" s="40">
        <v>134</v>
      </c>
      <c r="G20" s="40">
        <v>152</v>
      </c>
      <c r="H20" s="40">
        <v>154</v>
      </c>
    </row>
    <row r="21" spans="1:17" ht="17.100000000000001" customHeight="1" thickBot="1" x14ac:dyDescent="0.25">
      <c r="B21" s="54" t="s">
        <v>195</v>
      </c>
      <c r="C21" s="40">
        <v>323</v>
      </c>
      <c r="D21" s="40">
        <v>292</v>
      </c>
      <c r="E21" s="40">
        <v>236</v>
      </c>
      <c r="F21" s="40">
        <v>365</v>
      </c>
      <c r="G21" s="40">
        <v>362</v>
      </c>
      <c r="H21" s="40">
        <v>391</v>
      </c>
      <c r="I21" s="18"/>
      <c r="J21" s="18"/>
      <c r="K21" s="18"/>
      <c r="L21" s="18"/>
      <c r="M21" s="18"/>
      <c r="N21" s="18"/>
    </row>
    <row r="22" spans="1:17" ht="17.100000000000001" customHeight="1" thickBot="1" x14ac:dyDescent="0.25">
      <c r="B22" s="54" t="s">
        <v>196</v>
      </c>
      <c r="C22" s="40">
        <v>35</v>
      </c>
      <c r="D22" s="40">
        <v>55</v>
      </c>
      <c r="E22" s="40">
        <v>46</v>
      </c>
      <c r="F22" s="40">
        <v>62</v>
      </c>
      <c r="G22" s="40">
        <v>83</v>
      </c>
      <c r="H22" s="40">
        <v>78</v>
      </c>
    </row>
    <row r="23" spans="1:17" ht="17.100000000000001" customHeight="1" thickBot="1" x14ac:dyDescent="0.25">
      <c r="B23" s="56" t="s">
        <v>197</v>
      </c>
      <c r="C23" s="57">
        <v>13148</v>
      </c>
      <c r="D23" s="57">
        <v>15227</v>
      </c>
      <c r="E23" s="57">
        <v>12675</v>
      </c>
      <c r="F23" s="57">
        <v>16457</v>
      </c>
      <c r="G23" s="57">
        <v>18017</v>
      </c>
      <c r="H23" s="57">
        <v>18106</v>
      </c>
    </row>
    <row r="24" spans="1:17" ht="33" customHeight="1" x14ac:dyDescent="0.2">
      <c r="C24" s="18"/>
      <c r="G24" s="18"/>
      <c r="Q24" s="18"/>
    </row>
    <row r="25" spans="1:17" ht="48" customHeight="1" x14ac:dyDescent="0.2">
      <c r="B25" s="58"/>
      <c r="C25" s="58"/>
      <c r="D25" s="58"/>
      <c r="E25" s="58"/>
      <c r="F25" s="63"/>
      <c r="G25" s="63"/>
      <c r="Q25" s="18"/>
    </row>
    <row r="26" spans="1:17" ht="15.75" customHeight="1" x14ac:dyDescent="0.2">
      <c r="Q26" s="18"/>
    </row>
    <row r="27" spans="1:17" s="59" customFormat="1" ht="39" customHeight="1" x14ac:dyDescent="0.2">
      <c r="A27" s="12"/>
      <c r="C27" s="39" t="s">
        <v>198</v>
      </c>
      <c r="D27" s="39" t="s">
        <v>317</v>
      </c>
      <c r="H27" s="18"/>
    </row>
    <row r="28" spans="1:17" ht="17.100000000000001" customHeight="1" thickBot="1" x14ac:dyDescent="0.25">
      <c r="B28" s="54" t="s">
        <v>180</v>
      </c>
      <c r="C28" s="36">
        <f t="shared" ref="C28:D45" si="0">+(G6-C6)/C6</f>
        <v>0.32760416666666664</v>
      </c>
      <c r="D28" s="36">
        <f t="shared" si="0"/>
        <v>0.22875297855440826</v>
      </c>
      <c r="H28" s="18"/>
    </row>
    <row r="29" spans="1:17" ht="17.100000000000001" customHeight="1" thickBot="1" x14ac:dyDescent="0.25">
      <c r="B29" s="54" t="s">
        <v>181</v>
      </c>
      <c r="C29" s="36">
        <f t="shared" si="0"/>
        <v>0.16400000000000001</v>
      </c>
      <c r="D29" s="36">
        <f t="shared" si="0"/>
        <v>0.23693379790940766</v>
      </c>
      <c r="H29" s="18"/>
    </row>
    <row r="30" spans="1:17" ht="17.100000000000001" customHeight="1" thickBot="1" x14ac:dyDescent="0.25">
      <c r="B30" s="54" t="s">
        <v>182</v>
      </c>
      <c r="C30" s="36">
        <f t="shared" si="0"/>
        <v>0.24056603773584906</v>
      </c>
      <c r="D30" s="36">
        <f t="shared" si="0"/>
        <v>0.47596153846153844</v>
      </c>
      <c r="H30" s="18"/>
    </row>
    <row r="31" spans="1:17" ht="17.100000000000001" customHeight="1" thickBot="1" x14ac:dyDescent="0.25">
      <c r="B31" s="54" t="s">
        <v>183</v>
      </c>
      <c r="C31" s="36">
        <f t="shared" si="0"/>
        <v>0.375</v>
      </c>
      <c r="D31" s="36">
        <f t="shared" si="0"/>
        <v>0.50913838120104438</v>
      </c>
      <c r="H31" s="18"/>
    </row>
    <row r="32" spans="1:17" ht="17.100000000000001" customHeight="1" thickBot="1" x14ac:dyDescent="0.25">
      <c r="B32" s="54" t="s">
        <v>184</v>
      </c>
      <c r="C32" s="36">
        <f t="shared" si="0"/>
        <v>0.68092105263157898</v>
      </c>
      <c r="D32" s="36">
        <f t="shared" si="0"/>
        <v>0.5898876404494382</v>
      </c>
      <c r="H32" s="18"/>
    </row>
    <row r="33" spans="2:14" ht="17.100000000000001" customHeight="1" thickBot="1" x14ac:dyDescent="0.25">
      <c r="B33" s="54" t="s">
        <v>185</v>
      </c>
      <c r="C33" s="36">
        <f t="shared" si="0"/>
        <v>0.15957446808510639</v>
      </c>
      <c r="D33" s="36">
        <f t="shared" si="0"/>
        <v>0.18461538461538463</v>
      </c>
      <c r="H33" s="18"/>
    </row>
    <row r="34" spans="2:14" ht="17.100000000000001" customHeight="1" thickBot="1" x14ac:dyDescent="0.25">
      <c r="B34" s="54" t="s">
        <v>186</v>
      </c>
      <c r="C34" s="36">
        <f t="shared" si="0"/>
        <v>0.47073170731707314</v>
      </c>
      <c r="D34" s="36">
        <f t="shared" si="0"/>
        <v>0.21106557377049182</v>
      </c>
      <c r="H34" s="18"/>
    </row>
    <row r="35" spans="2:14" ht="17.100000000000001" customHeight="1" thickBot="1" x14ac:dyDescent="0.25">
      <c r="B35" s="54" t="s">
        <v>187</v>
      </c>
      <c r="C35" s="36">
        <f t="shared" si="0"/>
        <v>0.53132832080200498</v>
      </c>
      <c r="D35" s="36">
        <f t="shared" si="0"/>
        <v>0.33079847908745247</v>
      </c>
      <c r="H35" s="18"/>
    </row>
    <row r="36" spans="2:14" ht="17.100000000000001" customHeight="1" thickBot="1" x14ac:dyDescent="0.25">
      <c r="B36" s="54" t="s">
        <v>188</v>
      </c>
      <c r="C36" s="36">
        <f t="shared" si="0"/>
        <v>0.31528103044496486</v>
      </c>
      <c r="D36" s="36">
        <f t="shared" si="0"/>
        <v>0.15407209612817088</v>
      </c>
      <c r="H36" s="18"/>
    </row>
    <row r="37" spans="2:14" ht="17.100000000000001" customHeight="1" thickBot="1" x14ac:dyDescent="0.25">
      <c r="B37" s="54" t="s">
        <v>189</v>
      </c>
      <c r="C37" s="36">
        <f t="shared" si="0"/>
        <v>0.35864709636247605</v>
      </c>
      <c r="D37" s="36">
        <f t="shared" si="0"/>
        <v>0.1345962113659023</v>
      </c>
      <c r="H37" s="18"/>
    </row>
    <row r="38" spans="2:14" ht="17.100000000000001" customHeight="1" thickBot="1" x14ac:dyDescent="0.25">
      <c r="B38" s="54" t="s">
        <v>190</v>
      </c>
      <c r="C38" s="36">
        <f t="shared" si="0"/>
        <v>0.49101796407185627</v>
      </c>
      <c r="D38" s="36">
        <f t="shared" si="0"/>
        <v>-1.5037593984962405E-2</v>
      </c>
      <c r="E38" s="18"/>
      <c r="F38" s="18"/>
      <c r="G38" s="18"/>
      <c r="H38" s="18"/>
      <c r="I38" s="18"/>
      <c r="J38" s="18"/>
      <c r="K38" s="18"/>
      <c r="L38" s="18"/>
      <c r="M38" s="18"/>
      <c r="N38" s="18"/>
    </row>
    <row r="39" spans="2:14" ht="17.100000000000001" customHeight="1" thickBot="1" x14ac:dyDescent="0.25">
      <c r="B39" s="54" t="s">
        <v>191</v>
      </c>
      <c r="C39" s="36">
        <f t="shared" si="0"/>
        <v>0.1630971993410214</v>
      </c>
      <c r="D39" s="36">
        <f t="shared" si="0"/>
        <v>0.26989079563182528</v>
      </c>
      <c r="H39" s="18"/>
    </row>
    <row r="40" spans="2:14" ht="17.100000000000001" customHeight="1" thickBot="1" x14ac:dyDescent="0.25">
      <c r="B40" s="54" t="s">
        <v>192</v>
      </c>
      <c r="C40" s="36">
        <f t="shared" si="0"/>
        <v>0.4195899772209567</v>
      </c>
      <c r="D40" s="36">
        <f t="shared" si="0"/>
        <v>-4.8710601719197708E-2</v>
      </c>
      <c r="H40" s="18"/>
    </row>
    <row r="41" spans="2:14" ht="17.100000000000001" customHeight="1" thickBot="1" x14ac:dyDescent="0.25">
      <c r="B41" s="54" t="s">
        <v>193</v>
      </c>
      <c r="C41" s="36">
        <f t="shared" si="0"/>
        <v>0.60634328358208955</v>
      </c>
      <c r="D41" s="36">
        <f t="shared" si="0"/>
        <v>0.21938088829071331</v>
      </c>
    </row>
    <row r="42" spans="2:14" ht="17.100000000000001" customHeight="1" thickBot="1" x14ac:dyDescent="0.25">
      <c r="B42" s="54" t="s">
        <v>194</v>
      </c>
      <c r="C42" s="36">
        <f t="shared" si="0"/>
        <v>0.44761904761904764</v>
      </c>
      <c r="D42" s="36">
        <f t="shared" si="0"/>
        <v>0.15789473684210525</v>
      </c>
    </row>
    <row r="43" spans="2:14" ht="17.100000000000001" customHeight="1" thickBot="1" x14ac:dyDescent="0.25">
      <c r="B43" s="54" t="s">
        <v>195</v>
      </c>
      <c r="C43" s="36">
        <f t="shared" si="0"/>
        <v>0.12074303405572756</v>
      </c>
      <c r="D43" s="36">
        <f t="shared" si="0"/>
        <v>0.33904109589041098</v>
      </c>
    </row>
    <row r="44" spans="2:14" ht="17.100000000000001" customHeight="1" thickBot="1" x14ac:dyDescent="0.25">
      <c r="B44" s="54" t="s">
        <v>196</v>
      </c>
      <c r="C44" s="36">
        <f t="shared" si="0"/>
        <v>1.3714285714285714</v>
      </c>
      <c r="D44" s="36">
        <f t="shared" si="0"/>
        <v>0.41818181818181815</v>
      </c>
    </row>
    <row r="45" spans="2:14" ht="17.100000000000001" customHeight="1" thickBot="1" x14ac:dyDescent="0.25">
      <c r="B45" s="56" t="s">
        <v>197</v>
      </c>
      <c r="C45" s="64">
        <f t="shared" si="0"/>
        <v>0.37032248250684513</v>
      </c>
      <c r="D45" s="64">
        <f t="shared" si="0"/>
        <v>0.18907204308136863</v>
      </c>
    </row>
    <row r="47" spans="2:14" x14ac:dyDescent="0.2">
      <c r="B47" s="66" t="s">
        <v>201</v>
      </c>
      <c r="C47" s="66"/>
      <c r="D47" s="66"/>
      <c r="E47" s="66"/>
      <c r="F47" s="66"/>
      <c r="G47" s="66"/>
      <c r="H47" s="66"/>
      <c r="I47" s="66"/>
      <c r="J47" s="66"/>
    </row>
    <row r="48" spans="2:14" x14ac:dyDescent="0.2">
      <c r="B48" s="66" t="s">
        <v>202</v>
      </c>
      <c r="C48" s="66"/>
      <c r="D48" s="66"/>
      <c r="E48" s="66"/>
      <c r="F48" s="66"/>
      <c r="G48" s="66"/>
      <c r="H48" s="66"/>
      <c r="I48" s="66"/>
      <c r="J48" s="66"/>
    </row>
    <row r="53" spans="2:14" ht="39" customHeight="1" x14ac:dyDescent="0.2">
      <c r="C53" s="38" t="s">
        <v>103</v>
      </c>
      <c r="D53" s="38" t="s">
        <v>104</v>
      </c>
      <c r="E53" s="38" t="s">
        <v>105</v>
      </c>
      <c r="F53" s="60" t="s">
        <v>106</v>
      </c>
      <c r="G53" s="38" t="s">
        <v>107</v>
      </c>
      <c r="H53" s="38" t="s">
        <v>316</v>
      </c>
      <c r="K53" s="109"/>
      <c r="L53" s="121">
        <v>45292</v>
      </c>
      <c r="N53" s="118"/>
    </row>
    <row r="54" spans="2:14" ht="15" thickBot="1" x14ac:dyDescent="0.25">
      <c r="B54" s="54" t="s">
        <v>180</v>
      </c>
      <c r="C54" s="101">
        <f>+C6/$L54*100000</f>
        <v>21.815638313078498</v>
      </c>
      <c r="D54" s="101">
        <f t="shared" ref="D54:H54" si="1">+D6/$L54*100000</f>
        <v>28.610300662672739</v>
      </c>
      <c r="E54" s="101">
        <f t="shared" si="1"/>
        <v>22.304217712798483</v>
      </c>
      <c r="F54" s="101">
        <f t="shared" si="1"/>
        <v>27.155924775134174</v>
      </c>
      <c r="G54" s="101">
        <f t="shared" si="1"/>
        <v>28.962532322935985</v>
      </c>
      <c r="H54" s="101">
        <f t="shared" si="1"/>
        <v>35.154992156596286</v>
      </c>
      <c r="K54" s="109"/>
      <c r="L54" s="12">
        <v>8801026</v>
      </c>
    </row>
    <row r="55" spans="2:14" ht="15" thickBot="1" x14ac:dyDescent="0.25">
      <c r="B55" s="54" t="s">
        <v>181</v>
      </c>
      <c r="C55" s="101">
        <f t="shared" ref="C55:H55" si="2">+C7/$L55*100000</f>
        <v>18.496719791712138</v>
      </c>
      <c r="D55" s="101">
        <f t="shared" si="2"/>
        <v>21.234234320885534</v>
      </c>
      <c r="E55" s="101">
        <f t="shared" si="2"/>
        <v>14.575415195869164</v>
      </c>
      <c r="F55" s="101">
        <f t="shared" si="2"/>
        <v>20.864299925051291</v>
      </c>
      <c r="G55" s="101">
        <f t="shared" si="2"/>
        <v>21.530181837552927</v>
      </c>
      <c r="H55" s="101">
        <f t="shared" si="2"/>
        <v>26.265342104231234</v>
      </c>
      <c r="K55" s="109"/>
      <c r="L55" s="12">
        <v>1351591</v>
      </c>
    </row>
    <row r="56" spans="2:14" ht="15" thickBot="1" x14ac:dyDescent="0.25">
      <c r="B56" s="54" t="s">
        <v>182</v>
      </c>
      <c r="C56" s="101">
        <f t="shared" ref="C56:H56" si="3">+C8/$L56*100000</f>
        <v>20.99843601271396</v>
      </c>
      <c r="D56" s="101">
        <f t="shared" si="3"/>
        <v>20.602239106813695</v>
      </c>
      <c r="E56" s="101">
        <f t="shared" si="3"/>
        <v>20.602239106813695</v>
      </c>
      <c r="F56" s="101">
        <f t="shared" si="3"/>
        <v>29.021423357194294</v>
      </c>
      <c r="G56" s="101">
        <f t="shared" si="3"/>
        <v>26.049946562942317</v>
      </c>
      <c r="H56" s="101">
        <f t="shared" si="3"/>
        <v>30.408112527845216</v>
      </c>
      <c r="K56" s="109"/>
      <c r="L56" s="12">
        <v>1009599</v>
      </c>
    </row>
    <row r="57" spans="2:14" ht="15" thickBot="1" x14ac:dyDescent="0.25">
      <c r="B57" s="54" t="s">
        <v>183</v>
      </c>
      <c r="C57" s="101">
        <f t="shared" ref="C57:H57" si="4">+C9/$L57*100000</f>
        <v>24.679972202557622</v>
      </c>
      <c r="D57" s="101">
        <f t="shared" si="4"/>
        <v>31.093517610459113</v>
      </c>
      <c r="E57" s="101">
        <f t="shared" si="4"/>
        <v>23.137473939897774</v>
      </c>
      <c r="F57" s="101">
        <f t="shared" si="4"/>
        <v>30.525228776847587</v>
      </c>
      <c r="G57" s="101">
        <f t="shared" si="4"/>
        <v>33.934961778516737</v>
      </c>
      <c r="H57" s="101">
        <f t="shared" si="4"/>
        <v>46.924420832494434</v>
      </c>
      <c r="K57" s="109"/>
      <c r="L57" s="12">
        <v>1231768</v>
      </c>
    </row>
    <row r="58" spans="2:14" ht="15" thickBot="1" x14ac:dyDescent="0.25">
      <c r="B58" s="54" t="s">
        <v>184</v>
      </c>
      <c r="C58" s="101">
        <f t="shared" ref="C58:H58" si="5">+C10/$L58*100000</f>
        <v>27.157963760198751</v>
      </c>
      <c r="D58" s="101">
        <f t="shared" si="5"/>
        <v>31.803404929706435</v>
      </c>
      <c r="E58" s="101">
        <f t="shared" si="5"/>
        <v>34.349464032225072</v>
      </c>
      <c r="F58" s="101">
        <f t="shared" si="5"/>
        <v>43.729681778346347</v>
      </c>
      <c r="G58" s="101">
        <f t="shared" si="5"/>
        <v>45.650393031123564</v>
      </c>
      <c r="H58" s="101">
        <f t="shared" si="5"/>
        <v>50.563840421948989</v>
      </c>
      <c r="K58" s="109"/>
      <c r="L58" s="12">
        <v>2238754</v>
      </c>
    </row>
    <row r="59" spans="2:14" ht="15" thickBot="1" x14ac:dyDescent="0.25">
      <c r="B59" s="54" t="s">
        <v>185</v>
      </c>
      <c r="C59" s="101">
        <f t="shared" ref="C59:H59" si="6">+C11/$L59*100000</f>
        <v>15.909256309966471</v>
      </c>
      <c r="D59" s="101">
        <f t="shared" si="6"/>
        <v>22.002162981868526</v>
      </c>
      <c r="E59" s="101">
        <f t="shared" si="6"/>
        <v>14.04753482688529</v>
      </c>
      <c r="F59" s="101">
        <f t="shared" si="6"/>
        <v>16.92474075528348</v>
      </c>
      <c r="G59" s="101">
        <f t="shared" si="6"/>
        <v>18.447967423258994</v>
      </c>
      <c r="H59" s="101">
        <f t="shared" si="6"/>
        <v>26.064100763136562</v>
      </c>
      <c r="K59" s="109"/>
      <c r="L59" s="12">
        <v>590851</v>
      </c>
    </row>
    <row r="60" spans="2:14" ht="15" thickBot="1" x14ac:dyDescent="0.25">
      <c r="B60" s="54" t="s">
        <v>199</v>
      </c>
      <c r="C60" s="101">
        <f t="shared" ref="C60:H60" si="7">+C12/$L60*100000</f>
        <v>17.142747238136174</v>
      </c>
      <c r="D60" s="101">
        <f t="shared" si="7"/>
        <v>20.404050371245006</v>
      </c>
      <c r="E60" s="101">
        <f t="shared" si="7"/>
        <v>18.898833540579393</v>
      </c>
      <c r="F60" s="101">
        <f t="shared" si="7"/>
        <v>21.992890359169824</v>
      </c>
      <c r="G60" s="101">
        <f t="shared" si="7"/>
        <v>25.212381913649054</v>
      </c>
      <c r="H60" s="101">
        <f t="shared" si="7"/>
        <v>24.710642970093851</v>
      </c>
      <c r="K60" s="109"/>
      <c r="L60" s="12">
        <v>2391682</v>
      </c>
    </row>
    <row r="61" spans="2:14" ht="15" thickBot="1" x14ac:dyDescent="0.25">
      <c r="B61" s="54" t="s">
        <v>187</v>
      </c>
      <c r="C61" s="101">
        <f t="shared" ref="C61:H61" si="8">+C13/$L61*100000</f>
        <v>18.959976392691047</v>
      </c>
      <c r="D61" s="101">
        <f t="shared" si="8"/>
        <v>24.994856096630304</v>
      </c>
      <c r="E61" s="101">
        <f t="shared" si="8"/>
        <v>19.435163770953981</v>
      </c>
      <c r="F61" s="101">
        <f t="shared" si="8"/>
        <v>31.694998130137666</v>
      </c>
      <c r="G61" s="101">
        <f t="shared" si="8"/>
        <v>29.03394881186524</v>
      </c>
      <c r="H61" s="101">
        <f t="shared" si="8"/>
        <v>33.263116478405351</v>
      </c>
      <c r="K61" s="109"/>
      <c r="L61" s="12">
        <v>2104433</v>
      </c>
    </row>
    <row r="62" spans="2:14" ht="15" thickBot="1" x14ac:dyDescent="0.25">
      <c r="B62" s="54" t="s">
        <v>188</v>
      </c>
      <c r="C62" s="101">
        <f t="shared" ref="C62:H62" si="9">+C14/$L62*100000</f>
        <v>42.634816694626004</v>
      </c>
      <c r="D62" s="101">
        <f t="shared" si="9"/>
        <v>46.74103879431334</v>
      </c>
      <c r="E62" s="101">
        <f t="shared" si="9"/>
        <v>39.614434481482128</v>
      </c>
      <c r="F62" s="101">
        <f t="shared" si="9"/>
        <v>46.166916555451287</v>
      </c>
      <c r="G62" s="101">
        <f t="shared" si="9"/>
        <v>56.076765634939875</v>
      </c>
      <c r="H62" s="101">
        <f t="shared" si="9"/>
        <v>53.942528616561354</v>
      </c>
      <c r="K62" s="109"/>
      <c r="L62" s="12">
        <v>8012231</v>
      </c>
    </row>
    <row r="63" spans="2:14" ht="15" thickBot="1" x14ac:dyDescent="0.25">
      <c r="B63" s="54" t="s">
        <v>200</v>
      </c>
      <c r="C63" s="101">
        <f t="shared" ref="C63:H63" si="10">+C15/$L63*100000</f>
        <v>29.458846442707994</v>
      </c>
      <c r="D63" s="101">
        <f t="shared" si="10"/>
        <v>37.711835331252225</v>
      </c>
      <c r="E63" s="101">
        <f t="shared" si="10"/>
        <v>31.921583445895454</v>
      </c>
      <c r="F63" s="101">
        <f t="shared" si="10"/>
        <v>34.703912273924033</v>
      </c>
      <c r="G63" s="101">
        <f t="shared" si="10"/>
        <v>40.024176181573274</v>
      </c>
      <c r="H63" s="101">
        <f t="shared" si="10"/>
        <v>42.787705490493551</v>
      </c>
      <c r="K63" s="109"/>
      <c r="L63" s="12">
        <v>5319285</v>
      </c>
    </row>
    <row r="64" spans="2:14" ht="15" thickBot="1" x14ac:dyDescent="0.25">
      <c r="B64" s="54" t="s">
        <v>190</v>
      </c>
      <c r="C64" s="101">
        <f t="shared" ref="C64:H64" si="11">+C16/$L64*100000</f>
        <v>15.834171659487561</v>
      </c>
      <c r="D64" s="101">
        <f t="shared" si="11"/>
        <v>25.220896176189768</v>
      </c>
      <c r="E64" s="101">
        <f t="shared" si="11"/>
        <v>19.626787625831884</v>
      </c>
      <c r="F64" s="101">
        <f t="shared" si="11"/>
        <v>23.13495739470039</v>
      </c>
      <c r="G64" s="101">
        <f t="shared" si="11"/>
        <v>23.609034390493427</v>
      </c>
      <c r="H64" s="101">
        <f t="shared" si="11"/>
        <v>24.841634579555333</v>
      </c>
      <c r="K64" s="109"/>
      <c r="L64" s="12">
        <v>1054681</v>
      </c>
    </row>
    <row r="65" spans="2:12" ht="15" thickBot="1" x14ac:dyDescent="0.25">
      <c r="B65" s="54" t="s">
        <v>191</v>
      </c>
      <c r="C65" s="101">
        <f t="shared" ref="C65:H65" si="12">+C17/$L65*100000</f>
        <v>22.433017854390865</v>
      </c>
      <c r="D65" s="101">
        <f t="shared" si="12"/>
        <v>23.689562511803203</v>
      </c>
      <c r="E65" s="101">
        <f t="shared" si="12"/>
        <v>18.293811924091401</v>
      </c>
      <c r="F65" s="101">
        <f t="shared" si="12"/>
        <v>21.398216371816002</v>
      </c>
      <c r="G65" s="101">
        <f t="shared" si="12"/>
        <v>26.091780239209147</v>
      </c>
      <c r="H65" s="101">
        <f t="shared" si="12"/>
        <v>30.083157386283631</v>
      </c>
      <c r="K65" s="109"/>
      <c r="L65" s="12">
        <v>2705833</v>
      </c>
    </row>
    <row r="66" spans="2:12" ht="15" thickBot="1" x14ac:dyDescent="0.25">
      <c r="B66" s="54" t="s">
        <v>192</v>
      </c>
      <c r="C66" s="101">
        <f t="shared" ref="C66:H66" si="13">+C18/$L66*100000</f>
        <v>31.315680895637033</v>
      </c>
      <c r="D66" s="101">
        <f t="shared" si="13"/>
        <v>29.874731569687448</v>
      </c>
      <c r="E66" s="101">
        <f t="shared" si="13"/>
        <v>25.380681691725869</v>
      </c>
      <c r="F66" s="101">
        <f t="shared" si="13"/>
        <v>45.211568454794424</v>
      </c>
      <c r="G66" s="101">
        <f t="shared" si="13"/>
        <v>44.455426729296128</v>
      </c>
      <c r="H66" s="101">
        <f t="shared" si="13"/>
        <v>28.419515418728462</v>
      </c>
      <c r="K66" s="109"/>
      <c r="L66" s="12">
        <v>7009268</v>
      </c>
    </row>
    <row r="67" spans="2:12" ht="15" thickBot="1" x14ac:dyDescent="0.25">
      <c r="B67" s="54" t="s">
        <v>193</v>
      </c>
      <c r="C67" s="101">
        <f t="shared" ref="C67:H67" si="14">+C19/$L67*100000</f>
        <v>34.172950834304544</v>
      </c>
      <c r="D67" s="101">
        <f t="shared" si="14"/>
        <v>47.370340428896036</v>
      </c>
      <c r="E67" s="101">
        <f t="shared" si="14"/>
        <v>36.021860487653107</v>
      </c>
      <c r="F67" s="101">
        <f t="shared" si="14"/>
        <v>47.561606944759681</v>
      </c>
      <c r="G67" s="101">
        <f t="shared" si="14"/>
        <v>54.893490052866071</v>
      </c>
      <c r="H67" s="101">
        <f t="shared" si="14"/>
        <v>57.762487790820742</v>
      </c>
      <c r="K67" s="109"/>
      <c r="L67" s="12">
        <v>1568492</v>
      </c>
    </row>
    <row r="68" spans="2:12" ht="15" thickBot="1" x14ac:dyDescent="0.25">
      <c r="B68" s="54" t="s">
        <v>194</v>
      </c>
      <c r="C68" s="101">
        <f t="shared" ref="C68:H68" si="15">+C20/$L68*100000</f>
        <v>15.479123085564169</v>
      </c>
      <c r="D68" s="101">
        <f t="shared" si="15"/>
        <v>19.606889241714615</v>
      </c>
      <c r="E68" s="101">
        <f t="shared" si="15"/>
        <v>16.068803965014233</v>
      </c>
      <c r="F68" s="101">
        <f t="shared" si="15"/>
        <v>19.75430946157713</v>
      </c>
      <c r="G68" s="101">
        <f t="shared" si="15"/>
        <v>22.407873419102415</v>
      </c>
      <c r="H68" s="101">
        <f t="shared" si="15"/>
        <v>22.702713858827448</v>
      </c>
      <c r="K68" s="109"/>
      <c r="L68" s="12">
        <v>678333</v>
      </c>
    </row>
    <row r="69" spans="2:12" ht="15" thickBot="1" x14ac:dyDescent="0.25">
      <c r="B69" s="54" t="s">
        <v>195</v>
      </c>
      <c r="C69" s="101">
        <f t="shared" ref="C69:H69" si="16">+C21/$L69*100000</f>
        <v>14.499363464477009</v>
      </c>
      <c r="D69" s="101">
        <f t="shared" si="16"/>
        <v>13.107783689248565</v>
      </c>
      <c r="E69" s="101">
        <f t="shared" si="16"/>
        <v>10.593962159803635</v>
      </c>
      <c r="F69" s="101">
        <f t="shared" si="16"/>
        <v>16.384729611560704</v>
      </c>
      <c r="G69" s="101">
        <f t="shared" si="16"/>
        <v>16.250060601054727</v>
      </c>
      <c r="H69" s="101">
        <f t="shared" si="16"/>
        <v>17.551861035945851</v>
      </c>
      <c r="K69" s="109"/>
      <c r="L69" s="12">
        <v>2227684</v>
      </c>
    </row>
    <row r="70" spans="2:12" ht="15" thickBot="1" x14ac:dyDescent="0.25">
      <c r="B70" s="54" t="s">
        <v>196</v>
      </c>
      <c r="C70" s="101">
        <f t="shared" ref="C70:H71" si="17">+C22/$L70*100000</f>
        <v>10.796337882190361</v>
      </c>
      <c r="D70" s="101">
        <f t="shared" si="17"/>
        <v>16.965673814870566</v>
      </c>
      <c r="E70" s="101">
        <f t="shared" si="17"/>
        <v>14.189472645164473</v>
      </c>
      <c r="F70" s="101">
        <f t="shared" si="17"/>
        <v>19.124941391308639</v>
      </c>
      <c r="G70" s="101">
        <f t="shared" si="17"/>
        <v>25.602744120622855</v>
      </c>
      <c r="H70" s="101">
        <f t="shared" si="17"/>
        <v>24.060410137452806</v>
      </c>
      <c r="K70" s="109"/>
      <c r="L70" s="12">
        <v>324184</v>
      </c>
    </row>
    <row r="71" spans="2:12" ht="15" thickBot="1" x14ac:dyDescent="0.25">
      <c r="B71" s="56" t="s">
        <v>197</v>
      </c>
      <c r="C71" s="102">
        <f t="shared" si="17"/>
        <v>27.042539036906749</v>
      </c>
      <c r="D71" s="102">
        <f t="shared" si="17"/>
        <v>31.31858396067684</v>
      </c>
      <c r="E71" s="102">
        <f t="shared" si="17"/>
        <v>26.069682255308265</v>
      </c>
      <c r="F71" s="102">
        <f t="shared" si="17"/>
        <v>33.848422948765929</v>
      </c>
      <c r="G71" s="102">
        <f t="shared" si="17"/>
        <v>37.056999226342327</v>
      </c>
      <c r="H71" s="102">
        <f t="shared" si="17"/>
        <v>37.24005261653739</v>
      </c>
      <c r="K71" s="109"/>
      <c r="L71" s="12">
        <v>48619695</v>
      </c>
    </row>
    <row r="72" spans="2:12" ht="13.5" thickBot="1" x14ac:dyDescent="0.25">
      <c r="C72" s="101"/>
      <c r="D72" s="101"/>
      <c r="E72" s="101"/>
      <c r="F72" s="101"/>
      <c r="G72" s="101"/>
    </row>
    <row r="73" spans="2:12" ht="13.5" thickBot="1" x14ac:dyDescent="0.25">
      <c r="C73" s="101"/>
      <c r="D73" s="101"/>
      <c r="E73" s="101"/>
      <c r="F73" s="101"/>
      <c r="G73" s="101"/>
    </row>
  </sheetData>
  <pageMargins left="0.7" right="0.7" top="0.75" bottom="0.75" header="0.3" footer="0.3"/>
  <pageSetup paperSize="9" orientation="portrait" verticalDpi="30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31B7FE-2470-4D7B-A607-FEDEE73EA8D0}">
  <dimension ref="B2:N45"/>
  <sheetViews>
    <sheetView topLeftCell="A23" zoomScaleNormal="100" workbookViewId="0"/>
  </sheetViews>
  <sheetFormatPr baseColWidth="10" defaultColWidth="11.42578125" defaultRowHeight="12.75" x14ac:dyDescent="0.2"/>
  <cols>
    <col min="1" max="1" width="8.7109375" style="125" customWidth="1"/>
    <col min="2" max="2" width="33.85546875" style="125" customWidth="1"/>
    <col min="3" max="18" width="12.28515625" style="125" customWidth="1"/>
    <col min="19" max="19" width="9.5703125" style="125" customWidth="1"/>
    <col min="20" max="20" width="14.42578125" style="125" customWidth="1"/>
    <col min="21" max="59" width="12.28515625" style="125" customWidth="1"/>
    <col min="60" max="16384" width="11.42578125" style="125"/>
  </cols>
  <sheetData>
    <row r="2" spans="2:14" ht="40.5" customHeight="1" x14ac:dyDescent="0.25">
      <c r="B2" s="143"/>
      <c r="C2" s="142"/>
      <c r="N2" s="89"/>
    </row>
    <row r="3" spans="2:14" s="139" customFormat="1" ht="28.5" customHeight="1" x14ac:dyDescent="0.2">
      <c r="B3" s="141"/>
      <c r="C3" s="140"/>
    </row>
    <row r="5" spans="2:14" ht="39" customHeight="1" x14ac:dyDescent="0.2">
      <c r="C5" s="136" t="s">
        <v>103</v>
      </c>
      <c r="D5" s="138" t="s">
        <v>104</v>
      </c>
      <c r="E5" s="138" t="s">
        <v>105</v>
      </c>
      <c r="F5" s="137" t="s">
        <v>106</v>
      </c>
      <c r="G5" s="136" t="s">
        <v>107</v>
      </c>
      <c r="H5" s="136" t="s">
        <v>316</v>
      </c>
    </row>
    <row r="6" spans="2:14" ht="17.100000000000001" customHeight="1" thickBot="1" x14ac:dyDescent="0.25">
      <c r="B6" s="129" t="s">
        <v>180</v>
      </c>
      <c r="C6" s="134">
        <v>1194</v>
      </c>
      <c r="D6" s="135">
        <v>1751</v>
      </c>
      <c r="E6" s="135">
        <v>1433</v>
      </c>
      <c r="F6" s="135">
        <v>1628</v>
      </c>
      <c r="G6" s="134">
        <v>2226</v>
      </c>
      <c r="H6" s="134">
        <v>1983</v>
      </c>
    </row>
    <row r="7" spans="2:14" ht="17.100000000000001" customHeight="1" thickBot="1" x14ac:dyDescent="0.25">
      <c r="B7" s="129" t="s">
        <v>181</v>
      </c>
      <c r="C7" s="134">
        <v>186</v>
      </c>
      <c r="D7" s="135">
        <v>209</v>
      </c>
      <c r="E7" s="135">
        <v>148</v>
      </c>
      <c r="F7" s="135">
        <v>164</v>
      </c>
      <c r="G7" s="134">
        <v>208</v>
      </c>
      <c r="H7" s="134">
        <v>197</v>
      </c>
    </row>
    <row r="8" spans="2:14" ht="17.100000000000001" customHeight="1" thickBot="1" x14ac:dyDescent="0.25">
      <c r="B8" s="129" t="s">
        <v>182</v>
      </c>
      <c r="C8" s="134">
        <v>196</v>
      </c>
      <c r="D8" s="135">
        <v>260</v>
      </c>
      <c r="E8" s="135">
        <v>173</v>
      </c>
      <c r="F8" s="135">
        <v>252</v>
      </c>
      <c r="G8" s="134">
        <v>266</v>
      </c>
      <c r="H8" s="134">
        <v>270</v>
      </c>
    </row>
    <row r="9" spans="2:14" ht="17.100000000000001" customHeight="1" thickBot="1" x14ac:dyDescent="0.25">
      <c r="B9" s="129" t="s">
        <v>183</v>
      </c>
      <c r="C9" s="134">
        <v>133</v>
      </c>
      <c r="D9" s="135">
        <v>383</v>
      </c>
      <c r="E9" s="135">
        <v>220</v>
      </c>
      <c r="F9" s="135">
        <v>198</v>
      </c>
      <c r="G9" s="134">
        <v>362</v>
      </c>
      <c r="H9" s="134">
        <v>492</v>
      </c>
    </row>
    <row r="10" spans="2:14" ht="17.100000000000001" customHeight="1" thickBot="1" x14ac:dyDescent="0.25">
      <c r="B10" s="129" t="s">
        <v>184</v>
      </c>
      <c r="C10" s="134">
        <v>586</v>
      </c>
      <c r="D10" s="135">
        <v>656</v>
      </c>
      <c r="E10" s="135">
        <v>685</v>
      </c>
      <c r="F10" s="135">
        <v>401</v>
      </c>
      <c r="G10" s="134">
        <v>571</v>
      </c>
      <c r="H10" s="134">
        <v>1298</v>
      </c>
    </row>
    <row r="11" spans="2:14" ht="17.100000000000001" customHeight="1" thickBot="1" x14ac:dyDescent="0.25">
      <c r="B11" s="129" t="s">
        <v>185</v>
      </c>
      <c r="C11" s="134">
        <v>89</v>
      </c>
      <c r="D11" s="135">
        <v>44</v>
      </c>
      <c r="E11" s="135">
        <v>89</v>
      </c>
      <c r="F11" s="135">
        <v>97</v>
      </c>
      <c r="G11" s="134">
        <v>78</v>
      </c>
      <c r="H11" s="134">
        <v>40</v>
      </c>
    </row>
    <row r="12" spans="2:14" ht="17.100000000000001" customHeight="1" thickBot="1" x14ac:dyDescent="0.25">
      <c r="B12" s="129" t="s">
        <v>186</v>
      </c>
      <c r="C12" s="134">
        <v>314</v>
      </c>
      <c r="D12" s="135">
        <v>335</v>
      </c>
      <c r="E12" s="135">
        <v>324</v>
      </c>
      <c r="F12" s="135">
        <v>399</v>
      </c>
      <c r="G12" s="134">
        <v>553</v>
      </c>
      <c r="H12" s="134">
        <v>392</v>
      </c>
    </row>
    <row r="13" spans="2:14" ht="17.100000000000001" customHeight="1" thickBot="1" x14ac:dyDescent="0.25">
      <c r="B13" s="129" t="s">
        <v>187</v>
      </c>
      <c r="C13" s="134">
        <v>302</v>
      </c>
      <c r="D13" s="135">
        <v>361</v>
      </c>
      <c r="E13" s="135">
        <v>271</v>
      </c>
      <c r="F13" s="135">
        <v>374</v>
      </c>
      <c r="G13" s="134">
        <v>489</v>
      </c>
      <c r="H13" s="134">
        <v>475</v>
      </c>
    </row>
    <row r="14" spans="2:14" ht="17.100000000000001" customHeight="1" thickBot="1" x14ac:dyDescent="0.25">
      <c r="B14" s="129" t="s">
        <v>188</v>
      </c>
      <c r="C14" s="134">
        <v>3012</v>
      </c>
      <c r="D14" s="135">
        <v>3219</v>
      </c>
      <c r="E14" s="135">
        <v>2798</v>
      </c>
      <c r="F14" s="135">
        <v>3669</v>
      </c>
      <c r="G14" s="134">
        <v>4097</v>
      </c>
      <c r="H14" s="134">
        <v>3449</v>
      </c>
    </row>
    <row r="15" spans="2:14" ht="17.100000000000001" customHeight="1" thickBot="1" x14ac:dyDescent="0.25">
      <c r="B15" s="129" t="s">
        <v>189</v>
      </c>
      <c r="C15" s="134">
        <v>1334</v>
      </c>
      <c r="D15" s="135">
        <v>1504</v>
      </c>
      <c r="E15" s="135">
        <v>1346</v>
      </c>
      <c r="F15" s="135">
        <v>1401</v>
      </c>
      <c r="G15" s="134">
        <v>1647</v>
      </c>
      <c r="H15" s="134">
        <v>1802</v>
      </c>
    </row>
    <row r="16" spans="2:14" ht="17.100000000000001" customHeight="1" thickBot="1" x14ac:dyDescent="0.25">
      <c r="B16" s="129" t="s">
        <v>190</v>
      </c>
      <c r="C16" s="134">
        <v>138</v>
      </c>
      <c r="D16" s="135">
        <v>136</v>
      </c>
      <c r="E16" s="135">
        <v>121</v>
      </c>
      <c r="F16" s="135">
        <v>151</v>
      </c>
      <c r="G16" s="134">
        <v>126</v>
      </c>
      <c r="H16" s="134">
        <v>127</v>
      </c>
    </row>
    <row r="17" spans="2:8" ht="17.100000000000001" customHeight="1" thickBot="1" x14ac:dyDescent="0.25">
      <c r="B17" s="129" t="s">
        <v>191</v>
      </c>
      <c r="C17" s="134">
        <v>315</v>
      </c>
      <c r="D17" s="135">
        <v>489</v>
      </c>
      <c r="E17" s="135">
        <v>448</v>
      </c>
      <c r="F17" s="135">
        <v>443</v>
      </c>
      <c r="G17" s="134">
        <v>438</v>
      </c>
      <c r="H17" s="134">
        <v>495</v>
      </c>
    </row>
    <row r="18" spans="2:8" ht="17.100000000000001" customHeight="1" thickBot="1" x14ac:dyDescent="0.25">
      <c r="B18" s="129" t="s">
        <v>192</v>
      </c>
      <c r="C18" s="134">
        <v>1432</v>
      </c>
      <c r="D18" s="135">
        <v>1548</v>
      </c>
      <c r="E18" s="135">
        <v>1045</v>
      </c>
      <c r="F18" s="135">
        <v>2104</v>
      </c>
      <c r="G18" s="134">
        <v>2538</v>
      </c>
      <c r="H18" s="134">
        <v>1910</v>
      </c>
    </row>
    <row r="19" spans="2:8" ht="17.100000000000001" customHeight="1" thickBot="1" x14ac:dyDescent="0.25">
      <c r="B19" s="129" t="s">
        <v>193</v>
      </c>
      <c r="C19" s="134">
        <v>503</v>
      </c>
      <c r="D19" s="135">
        <v>496</v>
      </c>
      <c r="E19" s="135">
        <v>505</v>
      </c>
      <c r="F19" s="135">
        <v>607</v>
      </c>
      <c r="G19" s="134">
        <v>744</v>
      </c>
      <c r="H19" s="134">
        <v>712</v>
      </c>
    </row>
    <row r="20" spans="2:8" ht="17.100000000000001" customHeight="1" thickBot="1" x14ac:dyDescent="0.25">
      <c r="B20" s="129" t="s">
        <v>194</v>
      </c>
      <c r="C20" s="134">
        <v>92</v>
      </c>
      <c r="D20" s="135">
        <v>102</v>
      </c>
      <c r="E20" s="135">
        <v>22</v>
      </c>
      <c r="F20" s="135">
        <v>99</v>
      </c>
      <c r="G20" s="134">
        <v>174</v>
      </c>
      <c r="H20" s="134">
        <v>116</v>
      </c>
    </row>
    <row r="21" spans="2:8" ht="17.100000000000001" customHeight="1" thickBot="1" x14ac:dyDescent="0.25">
      <c r="B21" s="129" t="s">
        <v>195</v>
      </c>
      <c r="C21" s="134">
        <v>285</v>
      </c>
      <c r="D21" s="135">
        <v>296</v>
      </c>
      <c r="E21" s="135">
        <v>238</v>
      </c>
      <c r="F21" s="135">
        <v>265</v>
      </c>
      <c r="G21" s="134">
        <v>268</v>
      </c>
      <c r="H21" s="134">
        <v>393</v>
      </c>
    </row>
    <row r="22" spans="2:8" ht="17.100000000000001" customHeight="1" thickBot="1" x14ac:dyDescent="0.25">
      <c r="B22" s="129" t="s">
        <v>196</v>
      </c>
      <c r="C22" s="134">
        <v>38</v>
      </c>
      <c r="D22" s="134">
        <v>28</v>
      </c>
      <c r="E22" s="134">
        <v>47</v>
      </c>
      <c r="F22" s="134">
        <v>43</v>
      </c>
      <c r="G22" s="125">
        <v>64</v>
      </c>
      <c r="H22" s="125">
        <v>38</v>
      </c>
    </row>
    <row r="23" spans="2:8" ht="17.100000000000001" customHeight="1" thickBot="1" x14ac:dyDescent="0.25">
      <c r="B23" s="127" t="s">
        <v>197</v>
      </c>
      <c r="C23" s="133">
        <v>10149</v>
      </c>
      <c r="D23" s="133">
        <v>11817</v>
      </c>
      <c r="E23" s="133">
        <v>9913</v>
      </c>
      <c r="F23" s="133">
        <v>12295</v>
      </c>
      <c r="G23" s="133">
        <v>14849</v>
      </c>
      <c r="H23" s="133">
        <v>14189</v>
      </c>
    </row>
    <row r="24" spans="2:8" ht="30" customHeight="1" x14ac:dyDescent="0.2">
      <c r="E24" s="132"/>
    </row>
    <row r="25" spans="2:8" ht="42" customHeight="1" x14ac:dyDescent="0.2">
      <c r="B25" s="131"/>
      <c r="C25" s="131"/>
    </row>
    <row r="27" spans="2:8" ht="39" customHeight="1" x14ac:dyDescent="0.2">
      <c r="C27" s="130" t="s">
        <v>198</v>
      </c>
      <c r="D27" s="130" t="s">
        <v>317</v>
      </c>
    </row>
    <row r="28" spans="2:8" ht="17.100000000000001" customHeight="1" thickBot="1" x14ac:dyDescent="0.25">
      <c r="B28" s="129" t="s">
        <v>180</v>
      </c>
      <c r="C28" s="128">
        <f t="shared" ref="C28:D45" si="0">+IF(C6&gt;0,(G6-C6)/C6,"-")</f>
        <v>0.86432160804020097</v>
      </c>
      <c r="D28" s="128">
        <f t="shared" si="0"/>
        <v>0.13249571673329527</v>
      </c>
    </row>
    <row r="29" spans="2:8" ht="17.100000000000001" customHeight="1" thickBot="1" x14ac:dyDescent="0.25">
      <c r="B29" s="129" t="s">
        <v>181</v>
      </c>
      <c r="C29" s="128">
        <f t="shared" si="0"/>
        <v>0.11827956989247312</v>
      </c>
      <c r="D29" s="128">
        <f t="shared" si="0"/>
        <v>-5.7416267942583733E-2</v>
      </c>
    </row>
    <row r="30" spans="2:8" ht="17.100000000000001" customHeight="1" thickBot="1" x14ac:dyDescent="0.25">
      <c r="B30" s="129" t="s">
        <v>182</v>
      </c>
      <c r="C30" s="128">
        <f t="shared" si="0"/>
        <v>0.35714285714285715</v>
      </c>
      <c r="D30" s="128">
        <f t="shared" si="0"/>
        <v>3.8461538461538464E-2</v>
      </c>
    </row>
    <row r="31" spans="2:8" ht="17.100000000000001" customHeight="1" thickBot="1" x14ac:dyDescent="0.25">
      <c r="B31" s="129" t="s">
        <v>183</v>
      </c>
      <c r="C31" s="128">
        <f t="shared" si="0"/>
        <v>1.7218045112781954</v>
      </c>
      <c r="D31" s="128">
        <f t="shared" si="0"/>
        <v>0.28459530026109658</v>
      </c>
    </row>
    <row r="32" spans="2:8" ht="17.100000000000001" customHeight="1" thickBot="1" x14ac:dyDescent="0.25">
      <c r="B32" s="129" t="s">
        <v>184</v>
      </c>
      <c r="C32" s="128">
        <f t="shared" si="0"/>
        <v>-2.5597269624573378E-2</v>
      </c>
      <c r="D32" s="128">
        <f t="shared" si="0"/>
        <v>0.97865853658536583</v>
      </c>
    </row>
    <row r="33" spans="2:4" ht="17.100000000000001" customHeight="1" thickBot="1" x14ac:dyDescent="0.25">
      <c r="B33" s="129" t="s">
        <v>185</v>
      </c>
      <c r="C33" s="128">
        <f t="shared" si="0"/>
        <v>-0.12359550561797752</v>
      </c>
      <c r="D33" s="128">
        <f t="shared" si="0"/>
        <v>-9.0909090909090912E-2</v>
      </c>
    </row>
    <row r="34" spans="2:4" ht="17.100000000000001" customHeight="1" thickBot="1" x14ac:dyDescent="0.25">
      <c r="B34" s="129" t="s">
        <v>186</v>
      </c>
      <c r="C34" s="128">
        <f t="shared" si="0"/>
        <v>0.76114649681528668</v>
      </c>
      <c r="D34" s="128">
        <f t="shared" si="0"/>
        <v>0.17014925373134329</v>
      </c>
    </row>
    <row r="35" spans="2:4" ht="17.100000000000001" customHeight="1" thickBot="1" x14ac:dyDescent="0.25">
      <c r="B35" s="129" t="s">
        <v>187</v>
      </c>
      <c r="C35" s="128">
        <f t="shared" si="0"/>
        <v>0.61920529801324509</v>
      </c>
      <c r="D35" s="128">
        <f t="shared" si="0"/>
        <v>0.31578947368421051</v>
      </c>
    </row>
    <row r="36" spans="2:4" ht="17.100000000000001" customHeight="1" thickBot="1" x14ac:dyDescent="0.25">
      <c r="B36" s="129" t="s">
        <v>188</v>
      </c>
      <c r="C36" s="128">
        <f t="shared" si="0"/>
        <v>0.36022576361221781</v>
      </c>
      <c r="D36" s="128">
        <f t="shared" si="0"/>
        <v>7.1450761105933513E-2</v>
      </c>
    </row>
    <row r="37" spans="2:4" ht="17.100000000000001" customHeight="1" thickBot="1" x14ac:dyDescent="0.25">
      <c r="B37" s="129" t="s">
        <v>189</v>
      </c>
      <c r="C37" s="128">
        <f t="shared" si="0"/>
        <v>0.23463268365817092</v>
      </c>
      <c r="D37" s="128">
        <f t="shared" si="0"/>
        <v>0.19813829787234041</v>
      </c>
    </row>
    <row r="38" spans="2:4" ht="17.100000000000001" customHeight="1" thickBot="1" x14ac:dyDescent="0.25">
      <c r="B38" s="129" t="s">
        <v>190</v>
      </c>
      <c r="C38" s="128">
        <f t="shared" si="0"/>
        <v>-8.6956521739130432E-2</v>
      </c>
      <c r="D38" s="128">
        <f t="shared" si="0"/>
        <v>-6.6176470588235295E-2</v>
      </c>
    </row>
    <row r="39" spans="2:4" ht="17.100000000000001" customHeight="1" thickBot="1" x14ac:dyDescent="0.25">
      <c r="B39" s="129" t="s">
        <v>191</v>
      </c>
      <c r="C39" s="128">
        <f t="shared" si="0"/>
        <v>0.39047619047619048</v>
      </c>
      <c r="D39" s="128">
        <f t="shared" si="0"/>
        <v>1.2269938650306749E-2</v>
      </c>
    </row>
    <row r="40" spans="2:4" ht="17.100000000000001" customHeight="1" thickBot="1" x14ac:dyDescent="0.25">
      <c r="B40" s="129" t="s">
        <v>192</v>
      </c>
      <c r="C40" s="128">
        <f t="shared" si="0"/>
        <v>0.77234636871508378</v>
      </c>
      <c r="D40" s="128">
        <f t="shared" si="0"/>
        <v>0.23385012919896642</v>
      </c>
    </row>
    <row r="41" spans="2:4" ht="17.100000000000001" customHeight="1" thickBot="1" x14ac:dyDescent="0.25">
      <c r="B41" s="129" t="s">
        <v>193</v>
      </c>
      <c r="C41" s="128">
        <f t="shared" si="0"/>
        <v>0.47912524850894633</v>
      </c>
      <c r="D41" s="128">
        <f t="shared" si="0"/>
        <v>0.43548387096774194</v>
      </c>
    </row>
    <row r="42" spans="2:4" ht="17.25" customHeight="1" thickBot="1" x14ac:dyDescent="0.25">
      <c r="B42" s="129" t="s">
        <v>194</v>
      </c>
      <c r="C42" s="128">
        <f t="shared" si="0"/>
        <v>0.89130434782608692</v>
      </c>
      <c r="D42" s="128">
        <f t="shared" si="0"/>
        <v>0.13725490196078433</v>
      </c>
    </row>
    <row r="43" spans="2:4" ht="17.100000000000001" customHeight="1" thickBot="1" x14ac:dyDescent="0.25">
      <c r="B43" s="129" t="s">
        <v>195</v>
      </c>
      <c r="C43" s="128">
        <f t="shared" si="0"/>
        <v>-5.9649122807017542E-2</v>
      </c>
      <c r="D43" s="128">
        <f t="shared" si="0"/>
        <v>0.32770270270270269</v>
      </c>
    </row>
    <row r="44" spans="2:4" ht="17.100000000000001" customHeight="1" thickBot="1" x14ac:dyDescent="0.25">
      <c r="B44" s="129" t="s">
        <v>196</v>
      </c>
      <c r="C44" s="128">
        <f t="shared" si="0"/>
        <v>0.68421052631578949</v>
      </c>
      <c r="D44" s="128">
        <f t="shared" si="0"/>
        <v>0.35714285714285715</v>
      </c>
    </row>
    <row r="45" spans="2:4" ht="17.100000000000001" customHeight="1" thickBot="1" x14ac:dyDescent="0.25">
      <c r="B45" s="127" t="s">
        <v>197</v>
      </c>
      <c r="C45" s="126">
        <f t="shared" si="0"/>
        <v>0.4630998127894374</v>
      </c>
      <c r="D45" s="126">
        <f t="shared" si="0"/>
        <v>0.20072776508420073</v>
      </c>
    </row>
  </sheetData>
  <pageMargins left="0.75" right="0.75" top="1" bottom="1" header="0" footer="0"/>
  <pageSetup paperSize="9" orientation="portrait" verticalDpi="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C2020-624A-4D7D-BD8C-41D467E91FD0}">
  <dimension ref="A1:AE45"/>
  <sheetViews>
    <sheetView topLeftCell="A21" zoomScaleNormal="100" workbookViewId="0"/>
  </sheetViews>
  <sheetFormatPr baseColWidth="10" defaultColWidth="11.42578125" defaultRowHeight="12.75" x14ac:dyDescent="0.2"/>
  <cols>
    <col min="1" max="1" width="8.7109375" style="144" customWidth="1"/>
    <col min="2" max="2" width="33.7109375" style="144" customWidth="1"/>
    <col min="3" max="20" width="12.28515625" style="144" customWidth="1"/>
    <col min="21" max="21" width="12.140625" style="144" customWidth="1"/>
    <col min="22" max="54" width="12.28515625" style="144" customWidth="1"/>
    <col min="55" max="16384" width="11.42578125" style="144"/>
  </cols>
  <sheetData>
    <row r="1" spans="1:31" x14ac:dyDescent="0.2">
      <c r="A1" s="125"/>
      <c r="B1" s="125"/>
      <c r="C1" s="125"/>
      <c r="D1" s="125"/>
      <c r="E1" s="125"/>
      <c r="F1" s="125"/>
      <c r="G1" s="125"/>
      <c r="H1" s="125"/>
      <c r="I1" s="125"/>
      <c r="J1" s="125"/>
      <c r="K1" s="125"/>
      <c r="L1" s="125"/>
      <c r="M1" s="125"/>
      <c r="N1" s="125"/>
      <c r="O1" s="125"/>
      <c r="P1" s="125"/>
      <c r="Q1" s="125"/>
      <c r="R1" s="125"/>
      <c r="S1" s="125"/>
      <c r="T1" s="125"/>
      <c r="U1" s="125"/>
      <c r="V1" s="125"/>
      <c r="W1" s="125"/>
      <c r="X1" s="125"/>
      <c r="Y1" s="125"/>
      <c r="Z1" s="125"/>
      <c r="AA1" s="125"/>
      <c r="AB1" s="125"/>
      <c r="AC1" s="125"/>
      <c r="AD1" s="125"/>
      <c r="AE1" s="125"/>
    </row>
    <row r="2" spans="1:31" ht="40.5" customHeight="1" x14ac:dyDescent="0.25">
      <c r="A2" s="125"/>
      <c r="B2" s="143"/>
      <c r="C2" s="142"/>
      <c r="D2" s="142"/>
      <c r="E2" s="125"/>
      <c r="F2" s="125"/>
      <c r="G2" s="125"/>
      <c r="H2" s="125"/>
      <c r="I2" s="125"/>
      <c r="J2" s="125"/>
      <c r="K2" s="125"/>
      <c r="L2" s="125"/>
      <c r="M2" s="125"/>
      <c r="N2" s="125"/>
      <c r="O2" s="125"/>
      <c r="P2" s="125"/>
      <c r="Q2" s="89"/>
      <c r="R2" s="125"/>
      <c r="S2" s="125"/>
      <c r="T2" s="125"/>
      <c r="U2" s="125"/>
      <c r="V2" s="125"/>
      <c r="W2" s="125"/>
      <c r="X2" s="125"/>
      <c r="Y2" s="125"/>
      <c r="Z2" s="125"/>
      <c r="AA2" s="125"/>
      <c r="AB2" s="125"/>
      <c r="AC2" s="125"/>
      <c r="AD2" s="125"/>
      <c r="AE2" s="125"/>
    </row>
    <row r="3" spans="1:31" s="147" customFormat="1" ht="28.5" customHeight="1" x14ac:dyDescent="0.2">
      <c r="A3" s="139"/>
      <c r="B3" s="141"/>
      <c r="C3" s="140"/>
      <c r="D3" s="140"/>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row>
    <row r="4" spans="1:31" x14ac:dyDescent="0.2">
      <c r="A4" s="125"/>
      <c r="B4" s="125"/>
      <c r="C4" s="125"/>
      <c r="D4" s="125"/>
      <c r="E4" s="125"/>
      <c r="F4" s="125"/>
      <c r="G4" s="125"/>
      <c r="H4" s="125"/>
      <c r="I4" s="125"/>
      <c r="J4" s="125"/>
      <c r="K4" s="125"/>
      <c r="L4" s="125"/>
      <c r="M4" s="125"/>
      <c r="N4" s="125"/>
      <c r="O4" s="125"/>
      <c r="P4" s="125"/>
      <c r="Q4" s="125"/>
      <c r="R4" s="125"/>
      <c r="S4" s="125"/>
      <c r="T4" s="125"/>
      <c r="U4" s="125"/>
      <c r="V4" s="125"/>
      <c r="W4" s="125"/>
      <c r="X4" s="125"/>
      <c r="Y4" s="125"/>
      <c r="Z4" s="125"/>
      <c r="AA4" s="125"/>
      <c r="AB4" s="125"/>
      <c r="AC4" s="125"/>
      <c r="AD4" s="125"/>
      <c r="AE4" s="125"/>
    </row>
    <row r="5" spans="1:31" ht="39" customHeight="1" x14ac:dyDescent="0.2">
      <c r="A5" s="125"/>
      <c r="B5" s="125"/>
      <c r="C5" s="136" t="s">
        <v>103</v>
      </c>
      <c r="D5" s="136" t="s">
        <v>104</v>
      </c>
      <c r="E5" s="136" t="s">
        <v>105</v>
      </c>
      <c r="F5" s="137" t="s">
        <v>106</v>
      </c>
      <c r="G5" s="136" t="s">
        <v>107</v>
      </c>
      <c r="H5" s="136" t="s">
        <v>316</v>
      </c>
    </row>
    <row r="6" spans="1:31" ht="17.100000000000001" customHeight="1" thickBot="1" x14ac:dyDescent="0.25">
      <c r="A6" s="125"/>
      <c r="B6" s="129" t="s">
        <v>180</v>
      </c>
      <c r="C6" s="146">
        <v>7</v>
      </c>
      <c r="D6" s="134">
        <v>8</v>
      </c>
      <c r="E6" s="134">
        <v>21</v>
      </c>
      <c r="F6" s="146">
        <v>13</v>
      </c>
      <c r="G6" s="146">
        <v>8</v>
      </c>
      <c r="H6" s="146">
        <v>18</v>
      </c>
    </row>
    <row r="7" spans="1:31" ht="17.100000000000001" customHeight="1" thickBot="1" x14ac:dyDescent="0.25">
      <c r="A7" s="125"/>
      <c r="B7" s="129" t="s">
        <v>181</v>
      </c>
      <c r="C7" s="146">
        <v>4</v>
      </c>
      <c r="D7" s="134">
        <v>3</v>
      </c>
      <c r="E7" s="134">
        <v>2</v>
      </c>
      <c r="F7" s="146">
        <v>3</v>
      </c>
      <c r="G7" s="146">
        <v>5</v>
      </c>
      <c r="H7" s="146">
        <v>2</v>
      </c>
    </row>
    <row r="8" spans="1:31" ht="17.100000000000001" customHeight="1" thickBot="1" x14ac:dyDescent="0.25">
      <c r="A8" s="125"/>
      <c r="B8" s="129" t="s">
        <v>182</v>
      </c>
      <c r="C8" s="146">
        <v>0</v>
      </c>
      <c r="D8" s="134">
        <v>0</v>
      </c>
      <c r="E8" s="134">
        <v>0</v>
      </c>
      <c r="F8" s="146">
        <v>0</v>
      </c>
      <c r="G8" s="146">
        <v>0</v>
      </c>
      <c r="H8" s="146">
        <v>0</v>
      </c>
    </row>
    <row r="9" spans="1:31" ht="17.100000000000001" customHeight="1" thickBot="1" x14ac:dyDescent="0.25">
      <c r="A9" s="125"/>
      <c r="B9" s="129" t="s">
        <v>183</v>
      </c>
      <c r="C9" s="146">
        <v>2</v>
      </c>
      <c r="D9" s="134">
        <v>1</v>
      </c>
      <c r="E9" s="134">
        <v>1</v>
      </c>
      <c r="F9" s="146">
        <v>2</v>
      </c>
      <c r="G9" s="146">
        <v>1</v>
      </c>
      <c r="H9" s="146">
        <v>1</v>
      </c>
    </row>
    <row r="10" spans="1:31" ht="17.100000000000001" customHeight="1" thickBot="1" x14ac:dyDescent="0.25">
      <c r="A10" s="125"/>
      <c r="B10" s="129" t="s">
        <v>184</v>
      </c>
      <c r="C10" s="146">
        <v>0</v>
      </c>
      <c r="D10" s="134">
        <v>0</v>
      </c>
      <c r="E10" s="134">
        <v>0</v>
      </c>
      <c r="F10" s="146">
        <v>1</v>
      </c>
      <c r="G10" s="146">
        <v>0</v>
      </c>
      <c r="H10" s="146">
        <v>0</v>
      </c>
    </row>
    <row r="11" spans="1:31" ht="17.100000000000001" customHeight="1" thickBot="1" x14ac:dyDescent="0.25">
      <c r="A11" s="125"/>
      <c r="B11" s="129" t="s">
        <v>185</v>
      </c>
      <c r="C11" s="146">
        <v>0</v>
      </c>
      <c r="D11" s="134">
        <v>1</v>
      </c>
      <c r="E11" s="134">
        <v>0</v>
      </c>
      <c r="F11" s="146">
        <v>0</v>
      </c>
      <c r="G11" s="146">
        <v>0</v>
      </c>
      <c r="H11" s="146">
        <v>0</v>
      </c>
    </row>
    <row r="12" spans="1:31" ht="17.100000000000001" customHeight="1" thickBot="1" x14ac:dyDescent="0.25">
      <c r="A12" s="125"/>
      <c r="B12" s="129" t="s">
        <v>186</v>
      </c>
      <c r="C12" s="146">
        <v>1</v>
      </c>
      <c r="D12" s="134">
        <v>0</v>
      </c>
      <c r="E12" s="134">
        <v>0</v>
      </c>
      <c r="F12" s="146">
        <v>0</v>
      </c>
      <c r="G12" s="146">
        <v>7</v>
      </c>
      <c r="H12" s="146">
        <v>0</v>
      </c>
    </row>
    <row r="13" spans="1:31" ht="17.100000000000001" customHeight="1" thickBot="1" x14ac:dyDescent="0.25">
      <c r="A13" s="125"/>
      <c r="B13" s="129" t="s">
        <v>187</v>
      </c>
      <c r="C13" s="146">
        <v>1</v>
      </c>
      <c r="D13" s="134">
        <v>1</v>
      </c>
      <c r="E13" s="134">
        <v>0</v>
      </c>
      <c r="F13" s="146">
        <v>0</v>
      </c>
      <c r="G13" s="146">
        <v>1</v>
      </c>
      <c r="H13" s="146">
        <v>0</v>
      </c>
    </row>
    <row r="14" spans="1:31" ht="17.100000000000001" customHeight="1" thickBot="1" x14ac:dyDescent="0.25">
      <c r="A14" s="125"/>
      <c r="B14" s="129" t="s">
        <v>188</v>
      </c>
      <c r="C14" s="146">
        <v>2</v>
      </c>
      <c r="D14" s="134">
        <v>1</v>
      </c>
      <c r="E14" s="134">
        <v>2</v>
      </c>
      <c r="F14" s="146">
        <v>3</v>
      </c>
      <c r="G14" s="146">
        <v>6</v>
      </c>
      <c r="H14" s="146">
        <v>4</v>
      </c>
    </row>
    <row r="15" spans="1:31" ht="17.100000000000001" customHeight="1" thickBot="1" x14ac:dyDescent="0.25">
      <c r="A15" s="125"/>
      <c r="B15" s="129" t="s">
        <v>189</v>
      </c>
      <c r="C15" s="146">
        <v>3</v>
      </c>
      <c r="D15" s="134">
        <v>6</v>
      </c>
      <c r="E15" s="134">
        <v>1</v>
      </c>
      <c r="F15" s="146">
        <v>1</v>
      </c>
      <c r="G15" s="146">
        <v>3</v>
      </c>
      <c r="H15" s="146">
        <v>2</v>
      </c>
    </row>
    <row r="16" spans="1:31" ht="17.100000000000001" customHeight="1" thickBot="1" x14ac:dyDescent="0.25">
      <c r="A16" s="125"/>
      <c r="B16" s="129" t="s">
        <v>190</v>
      </c>
      <c r="C16" s="146">
        <v>2</v>
      </c>
      <c r="D16" s="134">
        <v>0</v>
      </c>
      <c r="E16" s="134">
        <v>2</v>
      </c>
      <c r="F16" s="146">
        <v>1</v>
      </c>
      <c r="G16" s="146">
        <v>0</v>
      </c>
      <c r="H16" s="146">
        <v>4</v>
      </c>
    </row>
    <row r="17" spans="1:31" ht="17.100000000000001" customHeight="1" thickBot="1" x14ac:dyDescent="0.25">
      <c r="A17" s="125"/>
      <c r="B17" s="129" t="s">
        <v>191</v>
      </c>
      <c r="C17" s="146">
        <v>3</v>
      </c>
      <c r="D17" s="134">
        <v>2</v>
      </c>
      <c r="E17" s="134">
        <v>2</v>
      </c>
      <c r="F17" s="146">
        <v>1</v>
      </c>
      <c r="G17" s="146">
        <v>4</v>
      </c>
      <c r="H17" s="146">
        <v>3</v>
      </c>
    </row>
    <row r="18" spans="1:31" ht="17.100000000000001" customHeight="1" thickBot="1" x14ac:dyDescent="0.25">
      <c r="A18" s="125"/>
      <c r="B18" s="129" t="s">
        <v>192</v>
      </c>
      <c r="C18" s="146">
        <v>7</v>
      </c>
      <c r="D18" s="134">
        <v>5</v>
      </c>
      <c r="E18" s="134">
        <v>6</v>
      </c>
      <c r="F18" s="146">
        <v>4</v>
      </c>
      <c r="G18" s="146">
        <v>13</v>
      </c>
      <c r="H18" s="146">
        <v>9</v>
      </c>
    </row>
    <row r="19" spans="1:31" ht="17.100000000000001" customHeight="1" thickBot="1" x14ac:dyDescent="0.25">
      <c r="A19" s="125"/>
      <c r="B19" s="129" t="s">
        <v>193</v>
      </c>
      <c r="C19" s="146">
        <v>12</v>
      </c>
      <c r="D19" s="134">
        <v>1</v>
      </c>
      <c r="E19" s="134">
        <v>1</v>
      </c>
      <c r="F19" s="146">
        <v>1</v>
      </c>
      <c r="G19" s="146">
        <v>3</v>
      </c>
      <c r="H19" s="146">
        <v>1</v>
      </c>
    </row>
    <row r="20" spans="1:31" ht="17.100000000000001" customHeight="1" thickBot="1" x14ac:dyDescent="0.25">
      <c r="A20" s="125"/>
      <c r="B20" s="129" t="s">
        <v>194</v>
      </c>
      <c r="C20" s="146">
        <v>1</v>
      </c>
      <c r="D20" s="134">
        <v>2</v>
      </c>
      <c r="E20" s="134">
        <v>0</v>
      </c>
      <c r="F20" s="146">
        <v>0</v>
      </c>
      <c r="G20" s="146">
        <v>2</v>
      </c>
      <c r="H20" s="146">
        <v>2</v>
      </c>
    </row>
    <row r="21" spans="1:31" ht="17.100000000000001" customHeight="1" thickBot="1" x14ac:dyDescent="0.25">
      <c r="A21" s="125"/>
      <c r="B21" s="129" t="s">
        <v>195</v>
      </c>
      <c r="C21" s="146">
        <v>0</v>
      </c>
      <c r="D21" s="134">
        <v>3</v>
      </c>
      <c r="E21" s="134">
        <v>7</v>
      </c>
      <c r="F21" s="146">
        <v>1</v>
      </c>
      <c r="G21" s="146">
        <v>1</v>
      </c>
      <c r="H21" s="146">
        <v>3</v>
      </c>
    </row>
    <row r="22" spans="1:31" ht="17.100000000000001" customHeight="1" thickBot="1" x14ac:dyDescent="0.25">
      <c r="A22" s="125"/>
      <c r="B22" s="129" t="s">
        <v>196</v>
      </c>
      <c r="C22" s="146">
        <v>0</v>
      </c>
      <c r="D22" s="134">
        <v>0</v>
      </c>
      <c r="E22" s="134">
        <v>0</v>
      </c>
      <c r="F22" s="146">
        <v>1</v>
      </c>
      <c r="G22" s="146">
        <v>0</v>
      </c>
      <c r="H22" s="146">
        <v>0</v>
      </c>
    </row>
    <row r="23" spans="1:31" ht="17.100000000000001" customHeight="1" thickBot="1" x14ac:dyDescent="0.25">
      <c r="A23" s="125"/>
      <c r="B23" s="127" t="s">
        <v>197</v>
      </c>
      <c r="C23" s="133">
        <v>45</v>
      </c>
      <c r="D23" s="133">
        <v>34</v>
      </c>
      <c r="E23" s="133">
        <v>45</v>
      </c>
      <c r="F23" s="133">
        <v>32</v>
      </c>
      <c r="G23" s="133">
        <v>54</v>
      </c>
      <c r="H23" s="133">
        <v>49</v>
      </c>
    </row>
    <row r="24" spans="1:31" ht="28.5" customHeight="1" x14ac:dyDescent="0.2">
      <c r="A24" s="125"/>
      <c r="B24" s="125"/>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row>
    <row r="25" spans="1:31" ht="33" customHeight="1" x14ac:dyDescent="0.2">
      <c r="A25" s="125"/>
      <c r="B25" s="187"/>
      <c r="C25" s="187"/>
      <c r="D25" s="187"/>
      <c r="E25" s="187"/>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row>
    <row r="26" spans="1:31" x14ac:dyDescent="0.2">
      <c r="A26" s="125"/>
      <c r="B26" s="125"/>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row>
    <row r="27" spans="1:31" ht="39" customHeight="1" x14ac:dyDescent="0.2">
      <c r="A27" s="125"/>
      <c r="B27" s="125"/>
      <c r="C27" s="130" t="s">
        <v>198</v>
      </c>
      <c r="D27" s="130" t="s">
        <v>317</v>
      </c>
      <c r="E27" s="125"/>
      <c r="F27" s="125"/>
    </row>
    <row r="28" spans="1:31" ht="17.100000000000001" customHeight="1" thickBot="1" x14ac:dyDescent="0.25">
      <c r="A28" s="125"/>
      <c r="B28" s="129" t="s">
        <v>180</v>
      </c>
      <c r="C28" s="128">
        <f t="shared" ref="C28:D45" si="0">+IF(C6&gt;0,(G6-C6)/C6,"-")</f>
        <v>0.14285714285714285</v>
      </c>
      <c r="D28" s="128">
        <f t="shared" si="0"/>
        <v>1.25</v>
      </c>
      <c r="E28" s="125"/>
      <c r="F28" s="125"/>
    </row>
    <row r="29" spans="1:31" ht="17.100000000000001" customHeight="1" thickBot="1" x14ac:dyDescent="0.25">
      <c r="A29" s="125"/>
      <c r="B29" s="129" t="s">
        <v>181</v>
      </c>
      <c r="C29" s="128">
        <f t="shared" si="0"/>
        <v>0.25</v>
      </c>
      <c r="D29" s="128">
        <f t="shared" si="0"/>
        <v>-0.33333333333333331</v>
      </c>
      <c r="E29" s="125"/>
      <c r="F29" s="125"/>
    </row>
    <row r="30" spans="1:31" ht="17.100000000000001" customHeight="1" thickBot="1" x14ac:dyDescent="0.25">
      <c r="A30" s="125"/>
      <c r="B30" s="129" t="s">
        <v>182</v>
      </c>
      <c r="C30" s="128" t="str">
        <f t="shared" si="0"/>
        <v>-</v>
      </c>
      <c r="D30" s="128" t="str">
        <f t="shared" si="0"/>
        <v>-</v>
      </c>
      <c r="E30" s="125"/>
      <c r="F30" s="125"/>
    </row>
    <row r="31" spans="1:31" ht="17.100000000000001" customHeight="1" thickBot="1" x14ac:dyDescent="0.25">
      <c r="A31" s="125"/>
      <c r="B31" s="129" t="s">
        <v>183</v>
      </c>
      <c r="C31" s="128">
        <f t="shared" si="0"/>
        <v>-0.5</v>
      </c>
      <c r="D31" s="128">
        <f t="shared" si="0"/>
        <v>0</v>
      </c>
      <c r="E31" s="125"/>
      <c r="F31" s="125"/>
    </row>
    <row r="32" spans="1:31" ht="17.100000000000001" customHeight="1" thickBot="1" x14ac:dyDescent="0.25">
      <c r="A32" s="125"/>
      <c r="B32" s="129" t="s">
        <v>184</v>
      </c>
      <c r="C32" s="128" t="str">
        <f t="shared" si="0"/>
        <v>-</v>
      </c>
      <c r="D32" s="128" t="str">
        <f t="shared" si="0"/>
        <v>-</v>
      </c>
      <c r="E32" s="125"/>
      <c r="F32" s="125"/>
    </row>
    <row r="33" spans="1:6" ht="17.100000000000001" customHeight="1" thickBot="1" x14ac:dyDescent="0.25">
      <c r="A33" s="125"/>
      <c r="B33" s="129" t="s">
        <v>185</v>
      </c>
      <c r="C33" s="128" t="str">
        <f t="shared" si="0"/>
        <v>-</v>
      </c>
      <c r="D33" s="128">
        <f t="shared" si="0"/>
        <v>-1</v>
      </c>
      <c r="E33" s="125"/>
      <c r="F33" s="125"/>
    </row>
    <row r="34" spans="1:6" ht="17.100000000000001" customHeight="1" thickBot="1" x14ac:dyDescent="0.25">
      <c r="A34" s="125"/>
      <c r="B34" s="129" t="s">
        <v>186</v>
      </c>
      <c r="C34" s="128">
        <f t="shared" si="0"/>
        <v>6</v>
      </c>
      <c r="D34" s="128" t="str">
        <f t="shared" si="0"/>
        <v>-</v>
      </c>
      <c r="E34" s="125"/>
      <c r="F34" s="125"/>
    </row>
    <row r="35" spans="1:6" ht="17.100000000000001" customHeight="1" thickBot="1" x14ac:dyDescent="0.25">
      <c r="A35" s="125"/>
      <c r="B35" s="129" t="s">
        <v>187</v>
      </c>
      <c r="C35" s="128">
        <f t="shared" si="0"/>
        <v>0</v>
      </c>
      <c r="D35" s="128">
        <f t="shared" si="0"/>
        <v>-1</v>
      </c>
      <c r="E35" s="125"/>
      <c r="F35" s="125"/>
    </row>
    <row r="36" spans="1:6" ht="17.100000000000001" customHeight="1" thickBot="1" x14ac:dyDescent="0.25">
      <c r="A36" s="125"/>
      <c r="B36" s="129" t="s">
        <v>188</v>
      </c>
      <c r="C36" s="128">
        <f t="shared" si="0"/>
        <v>2</v>
      </c>
      <c r="D36" s="128">
        <f t="shared" si="0"/>
        <v>3</v>
      </c>
      <c r="E36" s="125"/>
      <c r="F36" s="125"/>
    </row>
    <row r="37" spans="1:6" ht="17.100000000000001" customHeight="1" thickBot="1" x14ac:dyDescent="0.25">
      <c r="A37" s="125"/>
      <c r="B37" s="129" t="s">
        <v>189</v>
      </c>
      <c r="C37" s="128">
        <f t="shared" si="0"/>
        <v>0</v>
      </c>
      <c r="D37" s="128">
        <f t="shared" si="0"/>
        <v>-0.66666666666666663</v>
      </c>
      <c r="E37" s="125"/>
      <c r="F37" s="125"/>
    </row>
    <row r="38" spans="1:6" ht="17.100000000000001" customHeight="1" thickBot="1" x14ac:dyDescent="0.25">
      <c r="A38" s="125"/>
      <c r="B38" s="129" t="s">
        <v>190</v>
      </c>
      <c r="C38" s="128">
        <f t="shared" si="0"/>
        <v>-1</v>
      </c>
      <c r="D38" s="128" t="str">
        <f t="shared" si="0"/>
        <v>-</v>
      </c>
      <c r="E38" s="125"/>
      <c r="F38" s="125"/>
    </row>
    <row r="39" spans="1:6" ht="17.100000000000001" customHeight="1" thickBot="1" x14ac:dyDescent="0.25">
      <c r="A39" s="125"/>
      <c r="B39" s="129" t="s">
        <v>191</v>
      </c>
      <c r="C39" s="128">
        <f t="shared" si="0"/>
        <v>0.33333333333333331</v>
      </c>
      <c r="D39" s="128">
        <f t="shared" si="0"/>
        <v>0.5</v>
      </c>
      <c r="E39" s="125"/>
      <c r="F39" s="125"/>
    </row>
    <row r="40" spans="1:6" ht="17.100000000000001" customHeight="1" thickBot="1" x14ac:dyDescent="0.25">
      <c r="A40" s="125"/>
      <c r="B40" s="129" t="s">
        <v>192</v>
      </c>
      <c r="C40" s="128">
        <f t="shared" si="0"/>
        <v>0.8571428571428571</v>
      </c>
      <c r="D40" s="128">
        <f t="shared" si="0"/>
        <v>0.8</v>
      </c>
      <c r="E40" s="125"/>
      <c r="F40" s="125"/>
    </row>
    <row r="41" spans="1:6" ht="17.100000000000001" customHeight="1" thickBot="1" x14ac:dyDescent="0.25">
      <c r="A41" s="125"/>
      <c r="B41" s="129" t="s">
        <v>193</v>
      </c>
      <c r="C41" s="128">
        <f t="shared" si="0"/>
        <v>-0.75</v>
      </c>
      <c r="D41" s="128">
        <f t="shared" si="0"/>
        <v>0</v>
      </c>
      <c r="E41" s="125"/>
      <c r="F41" s="125"/>
    </row>
    <row r="42" spans="1:6" ht="17.100000000000001" customHeight="1" thickBot="1" x14ac:dyDescent="0.25">
      <c r="A42" s="125"/>
      <c r="B42" s="129" t="s">
        <v>194</v>
      </c>
      <c r="C42" s="128">
        <f t="shared" si="0"/>
        <v>1</v>
      </c>
      <c r="D42" s="128">
        <f t="shared" si="0"/>
        <v>0</v>
      </c>
      <c r="E42" s="125"/>
      <c r="F42" s="125"/>
    </row>
    <row r="43" spans="1:6" ht="17.100000000000001" customHeight="1" thickBot="1" x14ac:dyDescent="0.25">
      <c r="A43" s="125"/>
      <c r="B43" s="129" t="s">
        <v>195</v>
      </c>
      <c r="C43" s="128" t="str">
        <f t="shared" si="0"/>
        <v>-</v>
      </c>
      <c r="D43" s="128">
        <f t="shared" si="0"/>
        <v>0</v>
      </c>
      <c r="E43" s="125"/>
      <c r="F43" s="125"/>
    </row>
    <row r="44" spans="1:6" ht="17.100000000000001" customHeight="1" thickBot="1" x14ac:dyDescent="0.25">
      <c r="A44" s="125"/>
      <c r="B44" s="129" t="s">
        <v>196</v>
      </c>
      <c r="C44" s="145" t="str">
        <f t="shared" si="0"/>
        <v>-</v>
      </c>
      <c r="D44" s="128" t="str">
        <f t="shared" si="0"/>
        <v>-</v>
      </c>
      <c r="E44" s="125"/>
      <c r="F44" s="125"/>
    </row>
    <row r="45" spans="1:6" ht="17.100000000000001" customHeight="1" thickBot="1" x14ac:dyDescent="0.25">
      <c r="A45" s="125"/>
      <c r="B45" s="127" t="s">
        <v>197</v>
      </c>
      <c r="C45" s="126">
        <f t="shared" si="0"/>
        <v>0.2</v>
      </c>
      <c r="D45" s="126">
        <f t="shared" si="0"/>
        <v>0.44117647058823528</v>
      </c>
      <c r="E45" s="125"/>
      <c r="F45" s="125"/>
    </row>
  </sheetData>
  <mergeCells count="1">
    <mergeCell ref="B25:E25"/>
  </mergeCells>
  <pageMargins left="0.75" right="0.75" top="1" bottom="1" header="0" footer="0"/>
  <pageSetup paperSize="9" orientation="portrait" verticalDpi="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30</vt:i4>
      </vt:variant>
      <vt:variant>
        <vt:lpstr>Rangos con nombre</vt:lpstr>
      </vt:variant>
      <vt:variant>
        <vt:i4>10</vt:i4>
      </vt:variant>
    </vt:vector>
  </HeadingPairs>
  <TitlesOfParts>
    <vt:vector size="40" baseType="lpstr">
      <vt:lpstr>Introducción</vt:lpstr>
      <vt:lpstr>Resumen</vt:lpstr>
      <vt:lpstr>Definiciones y conceptos</vt:lpstr>
      <vt:lpstr>Concursos TSJ pers. jurid. </vt:lpstr>
      <vt:lpstr>Concursos TSJ pers. nat.empres</vt:lpstr>
      <vt:lpstr>Concursos TSJ pers. nat.no emp </vt:lpstr>
      <vt:lpstr>Total concursos TSJ</vt:lpstr>
      <vt:lpstr>Concursos declarados TSJ</vt:lpstr>
      <vt:lpstr>Concursos Convenio TSJ</vt:lpstr>
      <vt:lpstr>Concursos Liquidación TSJ</vt:lpstr>
      <vt:lpstr>E.R.E's TSJ</vt:lpstr>
      <vt:lpstr>Concurs.sin masa declarados TSJ</vt:lpstr>
      <vt:lpstr>PEM TSJ persona jurídica</vt:lpstr>
      <vt:lpstr>PEM TSJ  pers nat</vt:lpstr>
      <vt:lpstr>PEM presentados TSJ total</vt:lpstr>
      <vt:lpstr>PEM aperturados TSJ</vt:lpstr>
      <vt:lpstr>PEM de continuación TSJ</vt:lpstr>
      <vt:lpstr>PEM de liquidación TSJ</vt:lpstr>
      <vt:lpstr>Despidos presentados TSJ</vt:lpstr>
      <vt:lpstr>Recl. cantidad TSJ</vt:lpstr>
      <vt:lpstr>Ej. Hipot. presentados TSJ </vt:lpstr>
      <vt:lpstr>Monitorios presentados TSJ  </vt:lpstr>
      <vt:lpstr>Lanzamientos SC recibidos TSJ</vt:lpstr>
      <vt:lpstr>Lanzamientos con Cump ptivo TSJ</vt:lpstr>
      <vt:lpstr>Lanzamientos practic. total TSJ</vt:lpstr>
      <vt:lpstr>Lanzamientos E.hipotecaria TSJ</vt:lpstr>
      <vt:lpstr>Lanzamientos L.A.U  TSJ</vt:lpstr>
      <vt:lpstr>Lanzamientos. Otros TSJ</vt:lpstr>
      <vt:lpstr>Verb. pos. ocupas</vt:lpstr>
      <vt:lpstr>Provincias</vt:lpstr>
      <vt:lpstr>'Concursos TSJ pers. jurid. '!Área_de_impresión</vt:lpstr>
      <vt:lpstr>'Despidos presentados TSJ'!Área_de_impresión</vt:lpstr>
      <vt:lpstr>'Ej. Hipot. presentados TSJ '!Área_de_impresión</vt:lpstr>
      <vt:lpstr>Introducción!Área_de_impresión</vt:lpstr>
      <vt:lpstr>'Lanzamientos SC recibidos TSJ'!Área_de_impresión</vt:lpstr>
      <vt:lpstr>'Monitorios presentados TSJ  '!Área_de_impresión</vt:lpstr>
      <vt:lpstr>'PEM presentados TSJ total'!Área_de_impresión</vt:lpstr>
      <vt:lpstr>'PEM TSJ  pers nat'!Área_de_impresión</vt:lpstr>
      <vt:lpstr>'Recl. cantidad TSJ'!Área_de_impresión</vt:lpstr>
      <vt:lpstr>Resumen!Área_de_impresión</vt:lpstr>
    </vt:vector>
  </TitlesOfParts>
  <Manager/>
  <Company>cgpj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ivillan</dc:creator>
  <cp:keywords/>
  <dc:description/>
  <cp:lastModifiedBy>Adolfo Gálvez Moraleda</cp:lastModifiedBy>
  <cp:revision/>
  <dcterms:created xsi:type="dcterms:W3CDTF">2008-12-05T10:12:17Z</dcterms:created>
  <dcterms:modified xsi:type="dcterms:W3CDTF">2025-10-09T10:14:26Z</dcterms:modified>
  <cp:category/>
  <cp:contentStatus/>
</cp:coreProperties>
</file>